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52" windowHeight="9996" activeTab="0"/>
  </bookViews>
  <sheets>
    <sheet name="Intro" sheetId="1" r:id="rId1"/>
    <sheet name="Note" sheetId="2" r:id="rId2"/>
    <sheet name="InData" sheetId="3" r:id="rId3"/>
    <sheet name="AuxiliaryParameters" sheetId="4" r:id="rId4"/>
    <sheet name="OutData" sheetId="5" r:id="rId5"/>
    <sheet name="PlotData" sheetId="6" r:id="rId6"/>
    <sheet name="PlotofHydrograph" sheetId="7" r:id="rId7"/>
    <sheet name="PlotofProf" sheetId="8" r:id="rId8"/>
    <sheet name="PlotofSlope" sheetId="9" r:id="rId9"/>
    <sheet name="PlotofSurfGeomMean" sheetId="10" r:id="rId10"/>
    <sheet name="PlotofLoadGeomMean" sheetId="11" r:id="rId11"/>
    <sheet name="PlotofLoad" sheetId="12" r:id="rId12"/>
    <sheet name="PlotFinalDepthShieldsNoProf" sheetId="13" r:id="rId13"/>
    <sheet name="PlotFinalCharGrainSizes" sheetId="14" r:id="rId14"/>
    <sheet name="FinalDownstreamGSD" sheetId="15" r:id="rId15"/>
    <sheet name="Worked Cases" sheetId="16" r:id="rId16"/>
    <sheet name="Counter" sheetId="17" r:id="rId17"/>
  </sheets>
  <externalReferences>
    <externalReference r:id="rId20"/>
  </externalReferences>
  <definedNames>
    <definedName name="a">#REF!</definedName>
    <definedName name="Cf" localSheetId="1">'[1]InData'!#REF!</definedName>
    <definedName name="Cf">'InData'!#REF!</definedName>
    <definedName name="D">#REF!</definedName>
    <definedName name="etati">#REF!</definedName>
    <definedName name="Hi">#REF!</definedName>
    <definedName name="n">#REF!</definedName>
    <definedName name="qo">#REF!</definedName>
    <definedName name="qw">#REF!</definedName>
    <definedName name="Rr">#REF!</definedName>
    <definedName name="Sa">#REF!</definedName>
    <definedName name="Sbedi">#REF!</definedName>
    <definedName name="tausc">#REF!</definedName>
    <definedName name="xil">#REF!</definedName>
  </definedNames>
  <calcPr fullCalcOnLoad="1"/>
</workbook>
</file>

<file path=xl/sharedStrings.xml><?xml version="1.0" encoding="utf-8"?>
<sst xmlns="http://schemas.openxmlformats.org/spreadsheetml/2006/main" count="382" uniqueCount="214">
  <si>
    <t>qw</t>
  </si>
  <si>
    <t>lps</t>
  </si>
  <si>
    <t>no. of printouts after the initial one</t>
  </si>
  <si>
    <t>Inter</t>
  </si>
  <si>
    <t>Rr</t>
  </si>
  <si>
    <t>Data for plots</t>
  </si>
  <si>
    <t>years calculation time</t>
  </si>
  <si>
    <t>nk</t>
  </si>
  <si>
    <t>nactive</t>
  </si>
  <si>
    <t>ar</t>
  </si>
  <si>
    <t>Auxiliary Parameters (all dimensionless)</t>
  </si>
  <si>
    <t>Coefficient in Manning-Strickler resistance relation</t>
  </si>
  <si>
    <t>Upwinding coefficient for load spatial derivatives in Exner equation (value &gt; 0.5 suggested)</t>
  </si>
  <si>
    <t>Submerged specific gravity of gravel</t>
  </si>
  <si>
    <t>Bed porosity, gravel</t>
  </si>
  <si>
    <t>&lt; 0.5 implies downwinded scheme</t>
  </si>
  <si>
    <t>&gt; 0.5 implies upwinded scheme</t>
  </si>
  <si>
    <t xml:space="preserve"> = 0.5 implies central difference scheme</t>
  </si>
  <si>
    <t>atrans</t>
  </si>
  <si>
    <t>Coefficient for material transferred to substrate as bed aggrades</t>
  </si>
  <si>
    <t>Note: the fractions fI,i transferred to the substrate as the bed aggrades are related to</t>
  </si>
  <si>
    <t>the surface layer fractions Fi and the bedload fractions pi as follows;</t>
  </si>
  <si>
    <t>fI,i = atrans*Fi + (1 - atrans)*pi</t>
  </si>
  <si>
    <t>The choice atrans = 1 transfers pure surface layer material to the substrate</t>
  </si>
  <si>
    <t>The choice atrans = 0 transfers pure bedload material to the substrate</t>
  </si>
  <si>
    <t>SfbI</t>
  </si>
  <si>
    <t>This program computes the time evolution of the long profile of a river of constant width carrying</t>
  </si>
  <si>
    <t>In the program it is assumed that all gravel reaching the topset-foreset break is captured in the delta.</t>
  </si>
  <si>
    <t>Gravel bedload transport of mixtures is computed using the Parker (1990) surface-based formulation.</t>
  </si>
  <si>
    <t>Sand and finer material must be excluded from the grain size distributions before implementing this relation.</t>
  </si>
  <si>
    <t xml:space="preserve"> Auxiliary input is specified in worksheet "AuxiliaryParameters".  Digital output is provided in </t>
  </si>
  <si>
    <t>Gary Parker, August, 2002</t>
  </si>
  <si>
    <t>The input cells are in gold</t>
  </si>
  <si>
    <t>The code is contained in "Module1" of the Visual Basic Editor.</t>
  </si>
  <si>
    <t>reach length,m</t>
  </si>
  <si>
    <t>initial bed slope</t>
  </si>
  <si>
    <r>
      <t>Factor by which surface D</t>
    </r>
    <r>
      <rPr>
        <vertAlign val="subscript"/>
        <sz val="14"/>
        <rFont val="Arial"/>
        <family val="0"/>
      </rPr>
      <t>s90</t>
    </r>
    <r>
      <rPr>
        <sz val="14"/>
        <rFont val="Arial"/>
        <family val="0"/>
      </rPr>
      <t xml:space="preserve"> is multiplied to obtain roughness height k</t>
    </r>
    <r>
      <rPr>
        <vertAlign val="subscript"/>
        <sz val="14"/>
        <rFont val="Arial"/>
        <family val="0"/>
      </rPr>
      <t>s</t>
    </r>
  </si>
  <si>
    <r>
      <t>Factor by which surface D</t>
    </r>
    <r>
      <rPr>
        <vertAlign val="subscript"/>
        <sz val="14"/>
        <rFont val="Arial"/>
        <family val="0"/>
      </rPr>
      <t>s90</t>
    </r>
    <r>
      <rPr>
        <sz val="14"/>
        <rFont val="Arial"/>
        <family val="0"/>
      </rPr>
      <t xml:space="preserve"> is multiplied to obtain active layer thickness L</t>
    </r>
    <r>
      <rPr>
        <vertAlign val="subscript"/>
        <sz val="14"/>
        <rFont val="Arial"/>
        <family val="0"/>
      </rPr>
      <t>a</t>
    </r>
  </si>
  <si>
    <r>
      <t>q</t>
    </r>
    <r>
      <rPr>
        <vertAlign val="subscript"/>
        <sz val="14"/>
        <rFont val="Arial"/>
        <family val="2"/>
      </rPr>
      <t>w</t>
    </r>
  </si>
  <si>
    <r>
      <t>I</t>
    </r>
    <r>
      <rPr>
        <vertAlign val="subscript"/>
        <sz val="14"/>
        <rFont val="Arial"/>
        <family val="2"/>
      </rPr>
      <t>f</t>
    </r>
  </si>
  <si>
    <t>etadI</t>
  </si>
  <si>
    <r>
      <t>S</t>
    </r>
    <r>
      <rPr>
        <vertAlign val="subscript"/>
        <sz val="14"/>
        <rFont val="Arial"/>
        <family val="2"/>
      </rPr>
      <t>fbI</t>
    </r>
  </si>
  <si>
    <t>L</t>
  </si>
  <si>
    <t>M</t>
  </si>
  <si>
    <t>Mprint</t>
  </si>
  <si>
    <t>using the Parker (1990) Formulation for Gravel Bedload Transport</t>
  </si>
  <si>
    <t>degradation always and everywhere.  In the case of aggradation followed by degradation,</t>
  </si>
  <si>
    <t>it is necessary to modify the code so that the vertical variation of the grain size distribution</t>
  </si>
  <si>
    <t>of the new substrate created by aggradation is stored in memory.</t>
  </si>
  <si>
    <t>a mixture of gravel sizes, the downstream end of which has a prescribed elevation.</t>
  </si>
  <si>
    <t xml:space="preserve">In particular, the program computes the time evolution of the spatial profiles of bed elevation, total gravel </t>
  </si>
  <si>
    <t>bedload transport rate and grain size distribution of the surface (active) layer of the bed.</t>
  </si>
  <si>
    <t xml:space="preserve">The river has constant width.  The upstream point, at which sediment is fed, is fixed in the horizontal to be at x = 0. </t>
  </si>
  <si>
    <t>The vertical elevation of the upstream point may change freely as the bed aggrades or degrades.</t>
  </si>
  <si>
    <t>The reach has constant length L, so that the downstream point is fixed in the horizontal at x = L.</t>
  </si>
  <si>
    <t xml:space="preserve">The flow is calculated using the normal flow (local equilibrium) approximation. </t>
  </si>
  <si>
    <t>The grain size distributions of the sediment feed, initial surface material and substrate material must be specified.</t>
  </si>
  <si>
    <t>It is assumed that the grain size distribution of the sediment feed rate does not change in time.</t>
  </si>
  <si>
    <t>It is assumed that the initial grain size distribution of the surface material is the same at every node.</t>
  </si>
  <si>
    <t>vary in the vertical.  These constraints are easy to relax.</t>
  </si>
  <si>
    <t xml:space="preserve">The program does not store the vertical and streamwise structure of the new substrate created as the bed aggrades. </t>
  </si>
  <si>
    <t>M = number of spatial intervals, so that the spatial step length = L/M;</t>
  </si>
  <si>
    <t>dt = time step length;</t>
  </si>
  <si>
    <t>The time evolution of the river reach is computed by clicking the button "Run Program", which executes the code in Module 1 (see below).</t>
  </si>
  <si>
    <t>Mtoprint = number of time steps to a printout;</t>
  </si>
  <si>
    <t>Mprint = number of printouts in the calculation.</t>
  </si>
  <si>
    <t>no. of intervals</t>
  </si>
  <si>
    <r>
      <t>n</t>
    </r>
    <r>
      <rPr>
        <vertAlign val="subscript"/>
        <sz val="14"/>
        <rFont val="Arial"/>
        <family val="2"/>
      </rPr>
      <t>k</t>
    </r>
  </si>
  <si>
    <r>
      <t>n</t>
    </r>
    <r>
      <rPr>
        <vertAlign val="subscript"/>
        <sz val="14"/>
        <rFont val="Arial"/>
        <family val="2"/>
      </rPr>
      <t>a</t>
    </r>
  </si>
  <si>
    <r>
      <t>a</t>
    </r>
    <r>
      <rPr>
        <vertAlign val="subscript"/>
        <sz val="14"/>
        <rFont val="Arial"/>
        <family val="2"/>
      </rPr>
      <t>r</t>
    </r>
  </si>
  <si>
    <t>R</t>
  </si>
  <si>
    <r>
      <t>l</t>
    </r>
    <r>
      <rPr>
        <vertAlign val="subscript"/>
        <sz val="14"/>
        <rFont val="Arial"/>
        <family val="2"/>
      </rPr>
      <t>p</t>
    </r>
  </si>
  <si>
    <r>
      <t>a</t>
    </r>
    <r>
      <rPr>
        <vertAlign val="subscript"/>
        <sz val="14"/>
        <rFont val="Arial"/>
        <family val="2"/>
      </rPr>
      <t>u</t>
    </r>
  </si>
  <si>
    <r>
      <t>a</t>
    </r>
    <r>
      <rPr>
        <vertAlign val="subscript"/>
        <sz val="14"/>
        <rFont val="Arial"/>
        <family val="2"/>
      </rPr>
      <t>trans</t>
    </r>
  </si>
  <si>
    <r>
      <t>Note: the upwinding coefficient a</t>
    </r>
    <r>
      <rPr>
        <vertAlign val="subscript"/>
        <sz val="14"/>
        <rFont val="Arial"/>
        <family val="2"/>
      </rPr>
      <t>u</t>
    </r>
    <r>
      <rPr>
        <sz val="14"/>
        <rFont val="Arial"/>
        <family val="0"/>
      </rPr>
      <t xml:space="preserve"> has the following properties:</t>
    </r>
  </si>
  <si>
    <t>Note: this program works only for the cases of aggradation always and everywhere or</t>
  </si>
  <si>
    <t xml:space="preserve">Feed </t>
  </si>
  <si>
    <t>Initial Surface</t>
  </si>
  <si>
    <t>Substrate</t>
  </si>
  <si>
    <t>As a result, is cannot capture the case of aggradation followed by degradation.  Again, the constraint is easy to relax,</t>
  </si>
  <si>
    <t>but at the price of increased memory requirements for storing the newly-created substrate.</t>
  </si>
  <si>
    <t>In performing the calculation, the following control parameters must be specified:</t>
  </si>
  <si>
    <t>These cells contain useful information computed from the input</t>
  </si>
  <si>
    <t xml:space="preserve">In using the Parker (1990) formulation for gravel transport, </t>
  </si>
  <si>
    <t>the grain size distributions must be renormalized so that there</t>
  </si>
  <si>
    <t>is no content below 2 mm.</t>
  </si>
  <si>
    <t>Calculation of Gravel-bed River Bed Elevation Variation with Normal Flow Assumption and Cycled Hydrograph</t>
  </si>
  <si>
    <t>days</t>
  </si>
  <si>
    <t>Input time step</t>
  </si>
  <si>
    <t>Input number of discharges in hydrograph</t>
  </si>
  <si>
    <r>
      <t>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</t>
    </r>
  </si>
  <si>
    <t>Input the following information for each flow in the hydrograph:</t>
  </si>
  <si>
    <t>npp</t>
  </si>
  <si>
    <t>time steps</t>
  </si>
  <si>
    <t>nstep</t>
  </si>
  <si>
    <t>duration of each step in days = number of time steps * time step in days.</t>
  </si>
  <si>
    <r>
      <t xml:space="preserve">water discharge per unit width </t>
    </r>
    <r>
      <rPr>
        <sz val="14"/>
        <rFont val="Arial"/>
        <family val="2"/>
      </rPr>
      <t>q</t>
    </r>
    <r>
      <rPr>
        <vertAlign val="subscript"/>
        <sz val="14"/>
        <rFont val="Arial"/>
        <family val="2"/>
      </rPr>
      <t>w</t>
    </r>
    <r>
      <rPr>
        <i/>
        <sz val="14"/>
        <rFont val="Arial"/>
        <family val="2"/>
      </rPr>
      <t>, volume sediment feed rate</t>
    </r>
  </si>
  <si>
    <t>ndisc</t>
  </si>
  <si>
    <t>Input number of grain sizes defining distributions, i.e.</t>
  </si>
  <si>
    <t>number of grain sizes for which a percent finer is specified.</t>
  </si>
  <si>
    <t>Scroll down for more input</t>
  </si>
  <si>
    <t xml:space="preserve">npp must be between 2 and 9 </t>
  </si>
  <si>
    <t>Put in grain size distributions for sediment feed, initial</t>
  </si>
  <si>
    <t>Percents finer</t>
  </si>
  <si>
    <t>Scroll down to continue input</t>
  </si>
  <si>
    <t>The above hydrograph has a duration of the following number of days:</t>
  </si>
  <si>
    <t>Input the number of times this hydrograph is to be cycled per year</t>
  </si>
  <si>
    <t>ncyc</t>
  </si>
  <si>
    <t xml:space="preserve">(E.g. a 12-day hydrograph cycled 3 time per year implies that the river is </t>
  </si>
  <si>
    <t>morphologically active for 12 x 3 = 36 days per year)</t>
  </si>
  <si>
    <r>
      <t xml:space="preserve">The above number must be less than unity; if not adjust </t>
    </r>
    <r>
      <rPr>
        <sz val="14"/>
        <rFont val="Arial"/>
        <family val="2"/>
      </rPr>
      <t>dt</t>
    </r>
    <r>
      <rPr>
        <i/>
        <sz val="14"/>
        <rFont val="Arial"/>
        <family val="2"/>
      </rPr>
      <t xml:space="preserve">, </t>
    </r>
    <r>
      <rPr>
        <sz val="14"/>
        <rFont val="Arial"/>
        <family val="2"/>
      </rPr>
      <t>nstep</t>
    </r>
    <r>
      <rPr>
        <i/>
        <sz val="14"/>
        <rFont val="Arial"/>
        <family val="2"/>
      </rPr>
      <t xml:space="preserve"> and </t>
    </r>
    <r>
      <rPr>
        <sz val="14"/>
        <rFont val="Arial"/>
        <family val="2"/>
      </rPr>
      <t>ncyc</t>
    </r>
    <r>
      <rPr>
        <i/>
        <sz val="14"/>
        <rFont val="Arial"/>
        <family val="2"/>
      </rPr>
      <t xml:space="preserve"> to achieve this</t>
    </r>
  </si>
  <si>
    <r>
      <t xml:space="preserve">The flow intermittency </t>
    </r>
    <r>
      <rPr>
        <sz val="14"/>
        <rFont val="Arial"/>
        <family val="2"/>
      </rPr>
      <t>Inter</t>
    </r>
    <r>
      <rPr>
        <i/>
        <sz val="14"/>
        <rFont val="Arial"/>
        <family val="2"/>
      </rPr>
      <t xml:space="preserve"> (no. of days per year the river is morphologically active/365.25) is:</t>
    </r>
  </si>
  <si>
    <t>Input the following additional parameters</t>
  </si>
  <si>
    <t>surface and substrate, starting from coarsest size.</t>
  </si>
  <si>
    <t>Input grain size distributions in terms of grain size and percents finer.</t>
  </si>
  <si>
    <t>no. of hydrograph cycles until a printout of results is made</t>
  </si>
  <si>
    <t>Mcycprint</t>
  </si>
  <si>
    <t>ndisc must be between 2 and 16</t>
  </si>
  <si>
    <t>Results of Program</t>
  </si>
  <si>
    <t>Average flood discharge per unit width:</t>
  </si>
  <si>
    <t>Average sediment volume feed per unit width during floods:</t>
  </si>
  <si>
    <t>Initial surface geometric mean size:</t>
  </si>
  <si>
    <t>Substrate geometric mean size:</t>
  </si>
  <si>
    <t>m^2/s</t>
  </si>
  <si>
    <t>mm</t>
  </si>
  <si>
    <t>Node</t>
  </si>
  <si>
    <t>time (yrs)</t>
  </si>
  <si>
    <t>0 yr</t>
  </si>
  <si>
    <t>x (m)</t>
  </si>
  <si>
    <t>eta (m)</t>
  </si>
  <si>
    <t>x</t>
  </si>
  <si>
    <t>elev m</t>
  </si>
  <si>
    <t>Dsg mm</t>
  </si>
  <si>
    <t>qbTave/qbToave</t>
  </si>
  <si>
    <t>final w.s.</t>
  </si>
  <si>
    <t>Dsgave mm</t>
  </si>
  <si>
    <t>Grain size, mm</t>
  </si>
  <si>
    <t>time step in flood days</t>
  </si>
  <si>
    <r>
      <t>D</t>
    </r>
    <r>
      <rPr>
        <sz val="14"/>
        <rFont val="Arial"/>
        <family val="0"/>
      </rPr>
      <t>t</t>
    </r>
    <r>
      <rPr>
        <vertAlign val="subscript"/>
        <sz val="14"/>
        <rFont val="Arial"/>
        <family val="2"/>
      </rPr>
      <t>f</t>
    </r>
  </si>
  <si>
    <r>
      <t>D</t>
    </r>
    <r>
      <rPr>
        <sz val="14"/>
        <rFont val="Arial"/>
        <family val="0"/>
      </rPr>
      <t>t</t>
    </r>
  </si>
  <si>
    <t>time step, real days</t>
  </si>
  <si>
    <t>time step, real years</t>
  </si>
  <si>
    <t>Note: the values for qbTave/qbToave for time = 0 yr are actually the values at the end of the first hydrograph.</t>
  </si>
  <si>
    <t>Dlgave mm</t>
  </si>
  <si>
    <t>S</t>
  </si>
  <si>
    <r>
      <t>armor with: S = 0.00262, H =2.27 m, D</t>
    </r>
    <r>
      <rPr>
        <vertAlign val="subscript"/>
        <sz val="14"/>
        <rFont val="Arial"/>
        <family val="2"/>
      </rPr>
      <t>sg</t>
    </r>
    <r>
      <rPr>
        <sz val="14"/>
        <rFont val="Arial"/>
        <family val="0"/>
      </rPr>
      <t xml:space="preserve"> = 66.4 mm, </t>
    </r>
    <r>
      <rPr>
        <sz val="14"/>
        <rFont val="Symbol"/>
        <family val="1"/>
      </rPr>
      <t>t</t>
    </r>
    <r>
      <rPr>
        <vertAlign val="subscript"/>
        <sz val="14"/>
        <rFont val="Arial"/>
        <family val="2"/>
      </rPr>
      <t>sg</t>
    </r>
    <r>
      <rPr>
        <sz val="14"/>
        <rFont val="Arial"/>
        <family val="0"/>
      </rPr>
      <t xml:space="preserve">* = 0.0544   </t>
    </r>
  </si>
  <si>
    <t>In Case B below, all the input is the same as</t>
  </si>
  <si>
    <t>Case A below with constant discharge converges to a mobile-bed</t>
  </si>
  <si>
    <t xml:space="preserve">Case A except that the flow is a hydrograph with  </t>
  </si>
  <si>
    <t>the same mean value as Case A</t>
  </si>
  <si>
    <t>In Case C below, the sediment feed rate has been</t>
  </si>
  <si>
    <t>increased from Case B, with all other parameters</t>
  </si>
  <si>
    <t>identical as Case B, so as to yield the same equilibrium</t>
  </si>
  <si>
    <t>slope as Case A, i.e. S = 0.00262.</t>
  </si>
  <si>
    <t xml:space="preserve">For the final profile S = 0.00151, H = 1.77 m, </t>
  </si>
  <si>
    <t xml:space="preserve">In this case for the final profile H = 1.50 m, and  </t>
  </si>
  <si>
    <r>
      <t>D</t>
    </r>
    <r>
      <rPr>
        <vertAlign val="subscript"/>
        <sz val="14"/>
        <rFont val="Arial"/>
        <family val="2"/>
      </rPr>
      <t>sg</t>
    </r>
    <r>
      <rPr>
        <sz val="14"/>
        <rFont val="Arial"/>
        <family val="0"/>
      </rPr>
      <t xml:space="preserve"> (averaged over hydrograph) = 49.5 mm </t>
    </r>
  </si>
  <si>
    <r>
      <t>D</t>
    </r>
    <r>
      <rPr>
        <vertAlign val="subscript"/>
        <sz val="14"/>
        <rFont val="Arial"/>
        <family val="2"/>
      </rPr>
      <t>sg</t>
    </r>
    <r>
      <rPr>
        <sz val="14"/>
        <rFont val="Arial"/>
        <family val="0"/>
      </rPr>
      <t xml:space="preserve"> (averaged over hydrograph) = 37.1 mm</t>
    </r>
  </si>
  <si>
    <t>(Also had to decrease time step for stability)</t>
  </si>
  <si>
    <t>Mean annual sediment feed rate:</t>
  </si>
  <si>
    <t>Mt/m/a</t>
  </si>
  <si>
    <t>Hydrograph</t>
  </si>
  <si>
    <t>time in days</t>
  </si>
  <si>
    <t>qw m^2/s</t>
  </si>
  <si>
    <t>qbTo m^2/s</t>
  </si>
  <si>
    <t>xi (m)</t>
  </si>
  <si>
    <t>final Hmax m</t>
  </si>
  <si>
    <t>final Hend m</t>
  </si>
  <si>
    <t>final tausgmax</t>
  </si>
  <si>
    <t>final tausgend</t>
  </si>
  <si>
    <t>final dsgsmax mm</t>
  </si>
  <si>
    <t>final dsgsend mm</t>
  </si>
  <si>
    <t>final dsglmax mm</t>
  </si>
  <si>
    <t>final dsglend mm</t>
  </si>
  <si>
    <t>ds final surface max flow</t>
  </si>
  <si>
    <t>ds final surface end flow</t>
  </si>
  <si>
    <t>ds final load max flow</t>
  </si>
  <si>
    <t>ds final load end flow</t>
  </si>
  <si>
    <t>grain size mm</t>
  </si>
  <si>
    <t>400 yr</t>
  </si>
  <si>
    <t>800 yr</t>
  </si>
  <si>
    <t>1200 yr</t>
  </si>
  <si>
    <r>
      <t xml:space="preserve">This downstream point has a user-specified initial elevation </t>
    </r>
    <r>
      <rPr>
        <sz val="14"/>
        <rFont val="Symbol"/>
        <family val="1"/>
      </rPr>
      <t>h</t>
    </r>
    <r>
      <rPr>
        <vertAlign val="subscript"/>
        <sz val="14"/>
        <rFont val="Arial"/>
        <family val="2"/>
      </rPr>
      <t>dI</t>
    </r>
    <r>
      <rPr>
        <sz val="14"/>
        <rFont val="Arial"/>
        <family val="0"/>
      </rPr>
      <t xml:space="preserve">.  </t>
    </r>
  </si>
  <si>
    <t>Welcome to Fde-bookAgDegNormGravMixHyd.xls</t>
  </si>
  <si>
    <t>The flow is specified in terms of a hydrograph repeated a specified number of times annually, rather than</t>
  </si>
  <si>
    <t>a constant flood discharge and an intermittency.</t>
  </si>
  <si>
    <t>It is assumed that the grain size distribution of the substrate is the same at every node and does not</t>
  </si>
  <si>
    <t>"Click to Do a Calculation" near Row 78 of worksheet "InData".</t>
  </si>
  <si>
    <t>The main input is specified in worksheet "InData", from where the code is executed.</t>
  </si>
  <si>
    <t>worksheets "OutData" and "PlotData".  Plots of various other output are provided.</t>
  </si>
  <si>
    <t>qbTf m^2/s</t>
  </si>
  <si>
    <t>bed elevation at downstream end, m</t>
  </si>
  <si>
    <r>
      <t>h</t>
    </r>
    <r>
      <rPr>
        <vertAlign val="subscript"/>
        <sz val="14"/>
        <rFont val="Arial"/>
        <family val="2"/>
      </rPr>
      <t>d</t>
    </r>
  </si>
  <si>
    <t>200 yr</t>
  </si>
  <si>
    <t>feed</t>
  </si>
  <si>
    <t>600 yr</t>
  </si>
  <si>
    <t>1000 yr</t>
  </si>
  <si>
    <t>0.08214 yr</t>
  </si>
  <si>
    <r>
      <t>q</t>
    </r>
    <r>
      <rPr>
        <vertAlign val="subscript"/>
        <sz val="14"/>
        <rFont val="Arial"/>
        <family val="2"/>
      </rPr>
      <t>bTf</t>
    </r>
  </si>
  <si>
    <t>qbTf</t>
  </si>
  <si>
    <t>This program may take a few minutes to execute.</t>
  </si>
  <si>
    <t>j</t>
  </si>
  <si>
    <t>w</t>
  </si>
  <si>
    <t>The program is done when j and w take the values given below.</t>
  </si>
  <si>
    <t xml:space="preserve">j = </t>
  </si>
  <si>
    <t xml:space="preserve">w = </t>
  </si>
  <si>
    <r>
      <t xml:space="preserve">per unit width </t>
    </r>
    <r>
      <rPr>
        <sz val="14"/>
        <rFont val="Arial"/>
        <family val="2"/>
      </rPr>
      <t>q</t>
    </r>
    <r>
      <rPr>
        <vertAlign val="subscript"/>
        <sz val="14"/>
        <rFont val="Arial"/>
        <family val="2"/>
      </rPr>
      <t>bTf</t>
    </r>
    <r>
      <rPr>
        <i/>
        <sz val="14"/>
        <rFont val="Arial"/>
        <family val="2"/>
      </rPr>
      <t>, duration of flow in number of time steps nstep.  The</t>
    </r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</si>
  <si>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</si>
  <si>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</si>
  <si>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</si>
  <si>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</si>
  <si>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</si>
  <si>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</si>
  <si>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t>au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</si>
</sst>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"/>
    <numFmt numFmtId="166" formatCode="0.0000"/>
    <numFmt numFmtId="167" formatCode="0.000000"/>
    <numFmt numFmtId="168" formatCode="0.0"/>
    <numFmt numFmtId="169" formatCode="0.000"/>
    <numFmt numFmtId="170" formatCode="0.E+00"/>
    <numFmt numFmtId="171" formatCode="0.0E+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E+00"/>
  </numFmts>
  <fonts count="24">
    <font>
      <sz val="10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i/>
      <sz val="14"/>
      <color indexed="12"/>
      <name val="Arial"/>
      <family val="2"/>
    </font>
    <font>
      <vertAlign val="subscript"/>
      <sz val="14"/>
      <name val="Arial"/>
      <family val="0"/>
    </font>
    <font>
      <sz val="14"/>
      <name val="Symbol"/>
      <family val="1"/>
    </font>
    <font>
      <sz val="8"/>
      <name val="Arial"/>
      <family val="0"/>
    </font>
    <font>
      <vertAlign val="superscript"/>
      <sz val="14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6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8.5"/>
      <name val="Arial"/>
      <family val="2"/>
    </font>
    <font>
      <sz val="9.25"/>
      <name val="Arial"/>
      <family val="0"/>
    </font>
    <font>
      <b/>
      <sz val="13"/>
      <name val="Arial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2" borderId="1" xfId="0" applyFont="1" applyFill="1" applyBorder="1" applyAlignment="1">
      <alignment/>
    </xf>
    <xf numFmtId="11" fontId="7" fillId="2" borderId="1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0" fontId="7" fillId="3" borderId="1" xfId="0" applyFont="1" applyFill="1" applyBorder="1" applyAlignment="1">
      <alignment/>
    </xf>
    <xf numFmtId="167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2" fontId="7" fillId="3" borderId="1" xfId="0" applyNumberFormat="1" applyFont="1" applyFill="1" applyBorder="1" applyAlignment="1">
      <alignment/>
    </xf>
    <xf numFmtId="11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Grain Size Distributions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InData!$C$55</c:f>
              <c:strCache>
                <c:ptCount val="1"/>
                <c:pt idx="0">
                  <c:v>Feed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InData!$B$56:$B$63</c:f>
              <c:numCache/>
            </c:numRef>
          </c:xVal>
          <c:yVal>
            <c:numRef>
              <c:f>InData!$C$56:$C$63</c:f>
              <c:numCache/>
            </c:numRef>
          </c:yVal>
          <c:smooth val="0"/>
        </c:ser>
        <c:ser>
          <c:idx val="1"/>
          <c:order val="1"/>
          <c:tx>
            <c:strRef>
              <c:f>InData!$D$55</c:f>
              <c:strCache>
                <c:ptCount val="1"/>
                <c:pt idx="0">
                  <c:v>Initial Surface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InData!$B$56:$B$63</c:f>
              <c:numCache/>
            </c:numRef>
          </c:xVal>
          <c:yVal>
            <c:numRef>
              <c:f>InData!$D$56:$D$63</c:f>
              <c:numCache/>
            </c:numRef>
          </c:yVal>
          <c:smooth val="0"/>
        </c:ser>
        <c:ser>
          <c:idx val="2"/>
          <c:order val="2"/>
          <c:tx>
            <c:strRef>
              <c:f>InData!$E$55</c:f>
              <c:strCache>
                <c:ptCount val="1"/>
                <c:pt idx="0">
                  <c:v>Substrate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InData!$B$56:$B$63</c:f>
              <c:numCache/>
            </c:numRef>
          </c:xVal>
          <c:yVal>
            <c:numRef>
              <c:f>InData!$E$56:$E$63</c:f>
              <c:numCache/>
            </c:numRef>
          </c:yVal>
          <c:smooth val="0"/>
        </c:ser>
        <c:axId val="61390412"/>
        <c:axId val="15642797"/>
      </c:scatterChart>
      <c:valAx>
        <c:axId val="613904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642797"/>
        <c:crosses val="autoZero"/>
        <c:crossBetween val="midCat"/>
        <c:dispUnits/>
      </c:valAx>
      <c:valAx>
        <c:axId val="156427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Percent Finer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1390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Grain size distributions: sediment feed; downstream (ds) surface at end of maximum flow of final hydrograph (hg); ds surface at end of final flow of final hg; ds bedload at end of maximum flow of final hg; ds bedload at end of final flow of final hg 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PlotData!$AZ$6</c:f>
              <c:strCache>
                <c:ptCount val="1"/>
                <c:pt idx="0">
                  <c:v>feed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PlotData!$AY$7:$AY$14</c:f>
              <c:numCache>
                <c:ptCount val="8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PlotData!$AZ$7:$AZ$14</c:f>
              <c:numCache>
                <c:ptCount val="8"/>
                <c:pt idx="0">
                  <c:v>100</c:v>
                </c:pt>
                <c:pt idx="1">
                  <c:v>95</c:v>
                </c:pt>
                <c:pt idx="2">
                  <c:v>80</c:v>
                </c:pt>
                <c:pt idx="3">
                  <c:v>50</c:v>
                </c:pt>
                <c:pt idx="4">
                  <c:v>25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PlotData!$BA$6</c:f>
              <c:strCache>
                <c:ptCount val="1"/>
                <c:pt idx="0">
                  <c:v>ds final surface max flow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PlotData!$AY$7:$AY$14</c:f>
              <c:numCache>
                <c:ptCount val="8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PlotData!$BA$7:$BA$14</c:f>
              <c:numCache>
                <c:ptCount val="8"/>
                <c:pt idx="0">
                  <c:v>100</c:v>
                </c:pt>
                <c:pt idx="1">
                  <c:v>87.274539928696</c:v>
                </c:pt>
                <c:pt idx="2">
                  <c:v>61.216840329000746</c:v>
                </c:pt>
                <c:pt idx="3">
                  <c:v>27.153256422602738</c:v>
                </c:pt>
                <c:pt idx="4">
                  <c:v>9.06019953693756</c:v>
                </c:pt>
                <c:pt idx="5">
                  <c:v>2.3247242238038295</c:v>
                </c:pt>
                <c:pt idx="6">
                  <c:v>0.9419675774675818</c:v>
                </c:pt>
                <c:pt idx="7">
                  <c:v>7.327471962526033E-15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PlotData!$BB$6</c:f>
              <c:strCache>
                <c:ptCount val="1"/>
                <c:pt idx="0">
                  <c:v>ds final surface end flow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PlotData!$AY$7:$AY$14</c:f>
              <c:numCache>
                <c:ptCount val="8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PlotData!$BB$7:$BB$14</c:f>
              <c:numCache>
                <c:ptCount val="8"/>
                <c:pt idx="0">
                  <c:v>100</c:v>
                </c:pt>
                <c:pt idx="1">
                  <c:v>87.27067969559215</c:v>
                </c:pt>
                <c:pt idx="2">
                  <c:v>61.20767358916467</c:v>
                </c:pt>
                <c:pt idx="3">
                  <c:v>27.144483796103763</c:v>
                </c:pt>
                <c:pt idx="4">
                  <c:v>9.054159533518437</c:v>
                </c:pt>
                <c:pt idx="5">
                  <c:v>2.3210945754958816</c:v>
                </c:pt>
                <c:pt idx="6">
                  <c:v>0.9396982081133569</c:v>
                </c:pt>
                <c:pt idx="7">
                  <c:v>3.9968028886505635E-15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PlotData!$BC$6</c:f>
              <c:strCache>
                <c:ptCount val="1"/>
                <c:pt idx="0">
                  <c:v>ds final load max flow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PlotData!$AY$7:$AY$14</c:f>
              <c:numCache>
                <c:ptCount val="8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PlotData!$BC$7:$BC$14</c:f>
              <c:numCache>
                <c:ptCount val="8"/>
                <c:pt idx="0">
                  <c:v>100</c:v>
                </c:pt>
                <c:pt idx="1">
                  <c:v>94.87355859708174</c:v>
                </c:pt>
                <c:pt idx="2">
                  <c:v>76.9905583793462</c:v>
                </c:pt>
                <c:pt idx="3">
                  <c:v>42.69172321805135</c:v>
                </c:pt>
                <c:pt idx="4">
                  <c:v>17.90005865316327</c:v>
                </c:pt>
                <c:pt idx="5">
                  <c:v>5.806633161190071</c:v>
                </c:pt>
                <c:pt idx="6">
                  <c:v>2.6542918571179914</c:v>
                </c:pt>
                <c:pt idx="7">
                  <c:v>1.021405182655144E-14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PlotData!$BD$6</c:f>
              <c:strCache>
                <c:ptCount val="1"/>
                <c:pt idx="0">
                  <c:v>ds final load end flow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PlotData!$AY$7:$AY$14</c:f>
              <c:numCache>
                <c:ptCount val="8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</c:numCache>
            </c:numRef>
          </c:xVal>
          <c:yVal>
            <c:numRef>
              <c:f>PlotData!$BD$7:$BD$14</c:f>
              <c:numCache>
                <c:ptCount val="8"/>
                <c:pt idx="0">
                  <c:v>100</c:v>
                </c:pt>
                <c:pt idx="1">
                  <c:v>99.00877065535931</c:v>
                </c:pt>
                <c:pt idx="2">
                  <c:v>93.83377124337343</c:v>
                </c:pt>
                <c:pt idx="3">
                  <c:v>76.58778621299304</c:v>
                </c:pt>
                <c:pt idx="4">
                  <c:v>53.23352679681378</c:v>
                </c:pt>
                <c:pt idx="5">
                  <c:v>31.069420929424805</c:v>
                </c:pt>
                <c:pt idx="6">
                  <c:v>19.51048969702253</c:v>
                </c:pt>
                <c:pt idx="7">
                  <c:v>-3.552713678800501E-15</c:v>
                </c:pt>
              </c:numCache>
            </c:numRef>
          </c:yVal>
          <c:smooth val="1"/>
        </c:ser>
        <c:axId val="29156826"/>
        <c:axId val="61084843"/>
      </c:scatterChart>
      <c:valAx>
        <c:axId val="2915682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Grain 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084843"/>
        <c:crosses val="autoZero"/>
        <c:crossBetween val="midCat"/>
        <c:dispUnits/>
      </c:valAx>
      <c:valAx>
        <c:axId val="610848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Percent finer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156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1045"/>
          <c:w val="0.70775"/>
          <c:h val="0.80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PlotData!$B$9</c:f>
              <c:strCache>
                <c:ptCount val="1"/>
                <c:pt idx="0">
                  <c:v>qw m^2/s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PlotData!$A$10:$A$129</c:f>
              <c:numCach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PlotData!$B$10:$B$129</c:f>
              <c:numCache>
                <c:ptCount val="1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16</c:v>
                </c:pt>
                <c:pt idx="8">
                  <c:v>14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3.25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yVal>
          <c:smooth val="0"/>
        </c:ser>
        <c:axId val="6567446"/>
        <c:axId val="59107015"/>
      </c:scatterChart>
      <c:scatterChart>
        <c:scatterStyle val="lineMarker"/>
        <c:varyColors val="0"/>
        <c:ser>
          <c:idx val="1"/>
          <c:order val="1"/>
          <c:tx>
            <c:strRef>
              <c:f>PlotData!$C$9</c:f>
              <c:strCache>
                <c:ptCount val="1"/>
                <c:pt idx="0">
                  <c:v>qbTo m^2/s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PlotData!$A$10:$A$129</c:f>
              <c:numCach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PlotData!$C$10:$C$129</c:f>
              <c:numCache>
                <c:ptCount val="120"/>
                <c:pt idx="0">
                  <c:v>5E-05</c:v>
                </c:pt>
                <c:pt idx="1">
                  <c:v>5E-05</c:v>
                </c:pt>
                <c:pt idx="2">
                  <c:v>5E-05</c:v>
                </c:pt>
                <c:pt idx="3">
                  <c:v>5E-05</c:v>
                </c:pt>
                <c:pt idx="4">
                  <c:v>5E-05</c:v>
                </c:pt>
                <c:pt idx="5">
                  <c:v>5E-05</c:v>
                </c:pt>
                <c:pt idx="6">
                  <c:v>5E-05</c:v>
                </c:pt>
                <c:pt idx="7">
                  <c:v>5E-05</c:v>
                </c:pt>
                <c:pt idx="8">
                  <c:v>5E-05</c:v>
                </c:pt>
                <c:pt idx="9">
                  <c:v>5E-05</c:v>
                </c:pt>
                <c:pt idx="10">
                  <c:v>5E-05</c:v>
                </c:pt>
                <c:pt idx="11">
                  <c:v>5E-05</c:v>
                </c:pt>
                <c:pt idx="12">
                  <c:v>5E-05</c:v>
                </c:pt>
                <c:pt idx="13">
                  <c:v>5E-05</c:v>
                </c:pt>
                <c:pt idx="14">
                  <c:v>5E-05</c:v>
                </c:pt>
                <c:pt idx="15">
                  <c:v>5E-05</c:v>
                </c:pt>
                <c:pt idx="16">
                  <c:v>5E-05</c:v>
                </c:pt>
                <c:pt idx="17">
                  <c:v>5E-05</c:v>
                </c:pt>
                <c:pt idx="18">
                  <c:v>5E-05</c:v>
                </c:pt>
                <c:pt idx="19">
                  <c:v>5E-05</c:v>
                </c:pt>
                <c:pt idx="20">
                  <c:v>5E-05</c:v>
                </c:pt>
                <c:pt idx="21">
                  <c:v>5E-05</c:v>
                </c:pt>
                <c:pt idx="22">
                  <c:v>5E-05</c:v>
                </c:pt>
                <c:pt idx="23">
                  <c:v>5E-05</c:v>
                </c:pt>
                <c:pt idx="24">
                  <c:v>5E-05</c:v>
                </c:pt>
                <c:pt idx="25">
                  <c:v>5E-05</c:v>
                </c:pt>
                <c:pt idx="26">
                  <c:v>5E-05</c:v>
                </c:pt>
                <c:pt idx="27">
                  <c:v>5E-05</c:v>
                </c:pt>
                <c:pt idx="28">
                  <c:v>5E-05</c:v>
                </c:pt>
                <c:pt idx="29">
                  <c:v>5E-05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PlotData!$D$9</c:f>
              <c:strCache>
                <c:ptCount val="1"/>
                <c:pt idx="0">
                  <c:v>qbTf m^2/s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PlotData!$A$10:$A$129</c:f>
              <c:numCach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PlotData!$D$10:$D$129</c:f>
              <c:numCache>
                <c:ptCount val="120"/>
                <c:pt idx="0">
                  <c:v>1.0890250546766985E-07</c:v>
                </c:pt>
                <c:pt idx="1">
                  <c:v>1.0890040141546083E-07</c:v>
                </c:pt>
                <c:pt idx="2">
                  <c:v>1.0889830075166276E-07</c:v>
                </c:pt>
                <c:pt idx="3">
                  <c:v>1.088962022350888E-07</c:v>
                </c:pt>
                <c:pt idx="4">
                  <c:v>4.494816353431026E-05</c:v>
                </c:pt>
                <c:pt idx="5">
                  <c:v>4.4940198781843274E-05</c:v>
                </c:pt>
                <c:pt idx="6">
                  <c:v>4.4934897666088726E-05</c:v>
                </c:pt>
                <c:pt idx="7">
                  <c:v>0.00046616445262042056</c:v>
                </c:pt>
                <c:pt idx="8">
                  <c:v>0.00031816668735183256</c:v>
                </c:pt>
                <c:pt idx="9">
                  <c:v>0.00014659945094847599</c:v>
                </c:pt>
                <c:pt idx="10">
                  <c:v>0.0001465935836307714</c:v>
                </c:pt>
                <c:pt idx="11">
                  <c:v>7.094701590707313E-05</c:v>
                </c:pt>
                <c:pt idx="12">
                  <c:v>7.093490653713869E-05</c:v>
                </c:pt>
                <c:pt idx="13">
                  <c:v>7.092491505675892E-05</c:v>
                </c:pt>
                <c:pt idx="14">
                  <c:v>2.6014839398802902E-05</c:v>
                </c:pt>
                <c:pt idx="15">
                  <c:v>2.6010141131607526E-05</c:v>
                </c:pt>
                <c:pt idx="16">
                  <c:v>2.6004884916980466E-05</c:v>
                </c:pt>
                <c:pt idx="17">
                  <c:v>1.2466173525075749E-06</c:v>
                </c:pt>
                <c:pt idx="18">
                  <c:v>1.2465645324210215E-06</c:v>
                </c:pt>
                <c:pt idx="19">
                  <c:v>1.2463855083118299E-06</c:v>
                </c:pt>
                <c:pt idx="20">
                  <c:v>1.246250083524623E-06</c:v>
                </c:pt>
                <c:pt idx="21">
                  <c:v>2.2456963337424668E-07</c:v>
                </c:pt>
                <c:pt idx="22">
                  <c:v>2.2456404128521883E-07</c:v>
                </c:pt>
                <c:pt idx="23">
                  <c:v>2.2455506204731362E-07</c:v>
                </c:pt>
                <c:pt idx="24">
                  <c:v>2.2454722753013964E-07</c:v>
                </c:pt>
                <c:pt idx="25">
                  <c:v>1.0891288040485849E-07</c:v>
                </c:pt>
                <c:pt idx="26">
                  <c:v>1.0891094158529182E-07</c:v>
                </c:pt>
                <c:pt idx="27">
                  <c:v>1.0890876989580326E-07</c:v>
                </c:pt>
                <c:pt idx="28">
                  <c:v>1.0890667850018019E-07</c:v>
                </c:pt>
                <c:pt idx="29">
                  <c:v>1.0890456383417948E-07</c:v>
                </c:pt>
              </c:numCache>
            </c:numRef>
          </c:yVal>
          <c:smooth val="0"/>
        </c:ser>
        <c:axId val="62201088"/>
        <c:axId val="22938881"/>
      </c:scatterChart>
      <c:valAx>
        <c:axId val="656744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107015"/>
        <c:crosses val="autoZero"/>
        <c:crossBetween val="midCat"/>
        <c:dispUnits/>
      </c:valAx>
      <c:valAx>
        <c:axId val="5910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discharge per unit width qw, m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67446"/>
        <c:crosses val="autoZero"/>
        <c:crossBetween val="midCat"/>
        <c:dispUnits/>
      </c:valAx>
      <c:valAx>
        <c:axId val="62201088"/>
        <c:scaling>
          <c:orientation val="minMax"/>
        </c:scaling>
        <c:axPos val="b"/>
        <c:delete val="1"/>
        <c:majorTickMark val="in"/>
        <c:minorTickMark val="none"/>
        <c:tickLblPos val="nextTo"/>
        <c:crossAx val="22938881"/>
        <c:crosses val="max"/>
        <c:crossBetween val="midCat"/>
        <c:dispUnits/>
      </c:valAx>
      <c:valAx>
        <c:axId val="2293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Sediment feed rate per unit width q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bTo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, final downstream output rate q</a:t>
                </a:r>
                <a:r>
                  <a:rPr lang="en-US" cap="none" sz="1600" b="1" i="0" u="none" baseline="-25000">
                    <a:latin typeface="Arial"/>
                    <a:ea typeface="Arial"/>
                    <a:cs typeface="Arial"/>
                  </a:rPr>
                  <a:t>bTf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, m</a:t>
                </a:r>
                <a:r>
                  <a:rPr lang="en-US" cap="none" sz="16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2010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Bed Elevation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PlotData!$G$6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PlotData!$G$7:$G$17</c:f>
              <c:numCache>
                <c:ptCount val="11"/>
                <c:pt idx="0">
                  <c:v>26.2</c:v>
                </c:pt>
                <c:pt idx="1">
                  <c:v>23.58</c:v>
                </c:pt>
                <c:pt idx="2">
                  <c:v>20.96</c:v>
                </c:pt>
                <c:pt idx="3">
                  <c:v>18.34</c:v>
                </c:pt>
                <c:pt idx="4">
                  <c:v>15.72</c:v>
                </c:pt>
                <c:pt idx="5">
                  <c:v>13.1</c:v>
                </c:pt>
                <c:pt idx="6">
                  <c:v>10.48</c:v>
                </c:pt>
                <c:pt idx="7">
                  <c:v>7.86</c:v>
                </c:pt>
                <c:pt idx="8">
                  <c:v>5.24</c:v>
                </c:pt>
                <c:pt idx="9">
                  <c:v>2.62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PlotData!$L$6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PlotData!$L$7:$L$17</c:f>
              <c:numCache>
                <c:ptCount val="11"/>
                <c:pt idx="0">
                  <c:v>15.444183385989062</c:v>
                </c:pt>
                <c:pt idx="1">
                  <c:v>13.912252102099352</c:v>
                </c:pt>
                <c:pt idx="2">
                  <c:v>12.376095646630109</c:v>
                </c:pt>
                <c:pt idx="3">
                  <c:v>10.852133414628314</c:v>
                </c:pt>
                <c:pt idx="4">
                  <c:v>9.305916985473644</c:v>
                </c:pt>
                <c:pt idx="5">
                  <c:v>7.769883427451088</c:v>
                </c:pt>
                <c:pt idx="6">
                  <c:v>6.214334942013729</c:v>
                </c:pt>
                <c:pt idx="7">
                  <c:v>4.670624323899271</c:v>
                </c:pt>
                <c:pt idx="8">
                  <c:v>3.109506923815912</c:v>
                </c:pt>
                <c:pt idx="9">
                  <c:v>1.5603849309856774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PlotData!$Q$6</c:f>
              <c:strCache>
                <c:ptCount val="1"/>
                <c:pt idx="0">
                  <c:v>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PlotData!$Q$7:$Q$17</c:f>
              <c:numCache>
                <c:ptCount val="11"/>
                <c:pt idx="0">
                  <c:v>15.114147462692651</c:v>
                </c:pt>
                <c:pt idx="1">
                  <c:v>13.588657106232548</c:v>
                </c:pt>
                <c:pt idx="2">
                  <c:v>12.074430528259825</c:v>
                </c:pt>
                <c:pt idx="3">
                  <c:v>10.573863608594259</c:v>
                </c:pt>
                <c:pt idx="4">
                  <c:v>9.059913681336493</c:v>
                </c:pt>
                <c:pt idx="5">
                  <c:v>7.556445574351929</c:v>
                </c:pt>
                <c:pt idx="6">
                  <c:v>6.040984365541111</c:v>
                </c:pt>
                <c:pt idx="7">
                  <c:v>4.536276170761595</c:v>
                </c:pt>
                <c:pt idx="8">
                  <c:v>3.02023130986391</c:v>
                </c:pt>
                <c:pt idx="9">
                  <c:v>1.5139971774035978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PlotData!$V$6</c:f>
              <c:strCache>
                <c:ptCount val="1"/>
                <c:pt idx="0">
                  <c:v>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PlotData!$V$7:$V$17</c:f>
              <c:numCache>
                <c:ptCount val="11"/>
                <c:pt idx="0">
                  <c:v>15.070335191561037</c:v>
                </c:pt>
                <c:pt idx="1">
                  <c:v>13.545510432449532</c:v>
                </c:pt>
                <c:pt idx="2">
                  <c:v>12.034167706470564</c:v>
                </c:pt>
                <c:pt idx="3">
                  <c:v>10.536133829646747</c:v>
                </c:pt>
                <c:pt idx="4">
                  <c:v>9.026690228129567</c:v>
                </c:pt>
                <c:pt idx="5">
                  <c:v>7.527339311881834</c:v>
                </c:pt>
                <c:pt idx="6">
                  <c:v>6.0174492393382195</c:v>
                </c:pt>
                <c:pt idx="7">
                  <c:v>4.51778897780366</c:v>
                </c:pt>
                <c:pt idx="8">
                  <c:v>3.0080431114713035</c:v>
                </c:pt>
                <c:pt idx="9">
                  <c:v>1.507492734235224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PlotData!$AA$6</c:f>
              <c:strCache>
                <c:ptCount val="1"/>
                <c:pt idx="0">
                  <c:v>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PlotData!$AA$7:$AA$17</c:f>
              <c:numCache>
                <c:ptCount val="11"/>
                <c:pt idx="0">
                  <c:v>15.06313363046674</c:v>
                </c:pt>
                <c:pt idx="1">
                  <c:v>13.538411779778219</c:v>
                </c:pt>
                <c:pt idx="2">
                  <c:v>12.027522923792187</c:v>
                </c:pt>
                <c:pt idx="3">
                  <c:v>10.529867335705164</c:v>
                </c:pt>
                <c:pt idx="4">
                  <c:v>9.021177539325913</c:v>
                </c:pt>
                <c:pt idx="5">
                  <c:v>7.522435020801808</c:v>
                </c:pt>
                <c:pt idx="6">
                  <c:v>6.013540213661726</c:v>
                </c:pt>
                <c:pt idx="7">
                  <c:v>4.514653341815082</c:v>
                </c:pt>
                <c:pt idx="8">
                  <c:v>3.0060249621420607</c:v>
                </c:pt>
                <c:pt idx="9">
                  <c:v>1.5063594860349983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PlotData!$AF$6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PlotData!$AF$7:$AF$17</c:f>
              <c:numCache>
                <c:ptCount val="11"/>
                <c:pt idx="0">
                  <c:v>15.06185301320313</c:v>
                </c:pt>
                <c:pt idx="1">
                  <c:v>13.537148994144628</c:v>
                </c:pt>
                <c:pt idx="2">
                  <c:v>12.02633884052413</c:v>
                </c:pt>
                <c:pt idx="3">
                  <c:v>10.528748733210042</c:v>
                </c:pt>
                <c:pt idx="4">
                  <c:v>9.020190341282492</c:v>
                </c:pt>
                <c:pt idx="5">
                  <c:v>7.521552306592426</c:v>
                </c:pt>
                <c:pt idx="6">
                  <c:v>6.012834581011132</c:v>
                </c:pt>
                <c:pt idx="7">
                  <c:v>4.514082703198111</c:v>
                </c:pt>
                <c:pt idx="8">
                  <c:v>3.0056587273878375</c:v>
                </c:pt>
                <c:pt idx="9">
                  <c:v>1.506152308621537</c:v>
                </c:pt>
                <c:pt idx="1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PlotData!$AK$6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PlotData!$AK$7:$AK$17</c:f>
              <c:numCache>
                <c:ptCount val="11"/>
                <c:pt idx="0">
                  <c:v>15.06161764707101</c:v>
                </c:pt>
                <c:pt idx="1">
                  <c:v>13.536916871741209</c:v>
                </c:pt>
                <c:pt idx="2">
                  <c:v>12.026121028749426</c:v>
                </c:pt>
                <c:pt idx="3">
                  <c:v>10.528542843829943</c:v>
                </c:pt>
                <c:pt idx="4">
                  <c:v>9.020008345975803</c:v>
                </c:pt>
                <c:pt idx="5">
                  <c:v>7.52138943430174</c:v>
                </c:pt>
                <c:pt idx="6">
                  <c:v>6.012703708032298</c:v>
                </c:pt>
                <c:pt idx="7">
                  <c:v>4.513977021876639</c:v>
                </c:pt>
                <c:pt idx="8">
                  <c:v>3.0055902195495374</c:v>
                </c:pt>
                <c:pt idx="9">
                  <c:v>1.506114193635976</c:v>
                </c:pt>
                <c:pt idx="1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PlotData!$AP$6</c:f>
              <c:strCache>
                <c:ptCount val="1"/>
                <c:pt idx="0">
                  <c:v>final w.s.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PlotData!$AP$7:$AP$17</c:f>
              <c:numCache>
                <c:ptCount val="11"/>
                <c:pt idx="0">
                  <c:v>16.78457789428012</c:v>
                </c:pt>
                <c:pt idx="1">
                  <c:v>15.262453014556773</c:v>
                </c:pt>
                <c:pt idx="2">
                  <c:v>13.755272796174047</c:v>
                </c:pt>
                <c:pt idx="3">
                  <c:v>12.257808635534506</c:v>
                </c:pt>
                <c:pt idx="4">
                  <c:v>10.749032799988456</c:v>
                </c:pt>
                <c:pt idx="5">
                  <c:v>9.250396337190574</c:v>
                </c:pt>
                <c:pt idx="6">
                  <c:v>7.741688702106874</c:v>
                </c:pt>
                <c:pt idx="7">
                  <c:v>6.2430065304265945</c:v>
                </c:pt>
                <c:pt idx="8">
                  <c:v>4.7345025556281355</c:v>
                </c:pt>
                <c:pt idx="9">
                  <c:v>3.2353820733548417</c:v>
                </c:pt>
                <c:pt idx="10">
                  <c:v>1.7282322494041535</c:v>
                </c:pt>
              </c:numCache>
            </c:numRef>
          </c:yVal>
          <c:smooth val="0"/>
        </c:ser>
        <c:axId val="5123338"/>
        <c:axId val="46110043"/>
      </c:scatterChart>
      <c:valAx>
        <c:axId val="512333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6110043"/>
        <c:crosses val="autoZero"/>
        <c:crossBetween val="midCat"/>
        <c:dispUnits/>
      </c:valAx>
      <c:valAx>
        <c:axId val="46110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Elevation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1233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bed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PlotData!$H$6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PlotData!$H$7:$H$17</c:f>
              <c:numCache>
                <c:ptCount val="11"/>
                <c:pt idx="0">
                  <c:v>0.00262</c:v>
                </c:pt>
                <c:pt idx="1">
                  <c:v>0.00262</c:v>
                </c:pt>
                <c:pt idx="2">
                  <c:v>0.00262</c:v>
                </c:pt>
                <c:pt idx="3">
                  <c:v>0.00262</c:v>
                </c:pt>
                <c:pt idx="4">
                  <c:v>0.00262</c:v>
                </c:pt>
                <c:pt idx="5">
                  <c:v>0.00262</c:v>
                </c:pt>
                <c:pt idx="6">
                  <c:v>0.00262</c:v>
                </c:pt>
                <c:pt idx="7">
                  <c:v>0.00262</c:v>
                </c:pt>
                <c:pt idx="8">
                  <c:v>0.00262</c:v>
                </c:pt>
                <c:pt idx="9">
                  <c:v>0.00262</c:v>
                </c:pt>
                <c:pt idx="10">
                  <c:v>0.00262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PlotData!$M$6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PlotData!$M$7:$M$17</c:f>
              <c:numCache>
                <c:ptCount val="11"/>
                <c:pt idx="0">
                  <c:v>0.0015265373120073118</c:v>
                </c:pt>
                <c:pt idx="1">
                  <c:v>0.001531350654804319</c:v>
                </c:pt>
                <c:pt idx="2">
                  <c:v>0.0015300618381249302</c:v>
                </c:pt>
                <c:pt idx="3">
                  <c:v>0.0015350877823977144</c:v>
                </c:pt>
                <c:pt idx="4">
                  <c:v>0.0015411248619561805</c:v>
                </c:pt>
                <c:pt idx="5">
                  <c:v>0.0015457912712426984</c:v>
                </c:pt>
                <c:pt idx="6">
                  <c:v>0.0015496297222947896</c:v>
                </c:pt>
                <c:pt idx="7">
                  <c:v>0.001552414149492015</c:v>
                </c:pt>
                <c:pt idx="8">
                  <c:v>0.0015551198722692696</c:v>
                </c:pt>
                <c:pt idx="9">
                  <c:v>0.0015547536466276911</c:v>
                </c:pt>
                <c:pt idx="10">
                  <c:v>0.001560385107831224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PlotData!$R$6</c:f>
              <c:strCache>
                <c:ptCount val="1"/>
                <c:pt idx="0">
                  <c:v>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PlotData!$R$7:$R$17</c:f>
              <c:numCache>
                <c:ptCount val="11"/>
                <c:pt idx="0">
                  <c:v>0.0015200967697720832</c:v>
                </c:pt>
                <c:pt idx="1">
                  <c:v>0.0015171650841457574</c:v>
                </c:pt>
                <c:pt idx="2">
                  <c:v>0.0015073990015315344</c:v>
                </c:pt>
                <c:pt idx="3">
                  <c:v>0.0015072570433944908</c:v>
                </c:pt>
                <c:pt idx="4">
                  <c:v>0.0015087088832906415</c:v>
                </c:pt>
                <c:pt idx="5">
                  <c:v>0.0015094647830287485</c:v>
                </c:pt>
                <c:pt idx="6">
                  <c:v>0.00151008473847688</c:v>
                </c:pt>
                <c:pt idx="7">
                  <c:v>0.0015103765330632063</c:v>
                </c:pt>
                <c:pt idx="8">
                  <c:v>0.0015111395154685195</c:v>
                </c:pt>
                <c:pt idx="9">
                  <c:v>0.0015101156732145605</c:v>
                </c:pt>
                <c:pt idx="10">
                  <c:v>0.0015139971863862927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PlotData!$W$6</c:f>
              <c:strCache>
                <c:ptCount val="1"/>
                <c:pt idx="0">
                  <c:v>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PlotData!$W$7:$W$17</c:f>
              <c:numCache>
                <c:ptCount val="11"/>
                <c:pt idx="0">
                  <c:v>0.0015194312066110457</c:v>
                </c:pt>
                <c:pt idx="1">
                  <c:v>0.0015153903396971646</c:v>
                </c:pt>
                <c:pt idx="2">
                  <c:v>0.0015046905260375166</c:v>
                </c:pt>
                <c:pt idx="3">
                  <c:v>0.0015037373702096487</c:v>
                </c:pt>
                <c:pt idx="4">
                  <c:v>0.001504397125680808</c:v>
                </c:pt>
                <c:pt idx="5">
                  <c:v>0.0015046206107220854</c:v>
                </c:pt>
                <c:pt idx="6">
                  <c:v>0.0015047751901288496</c:v>
                </c:pt>
                <c:pt idx="7">
                  <c:v>0.0015047030561322872</c:v>
                </c:pt>
                <c:pt idx="8">
                  <c:v>0.0015051481261128376</c:v>
                </c:pt>
                <c:pt idx="9">
                  <c:v>0.0015040215595344003</c:v>
                </c:pt>
                <c:pt idx="10">
                  <c:v>0.0015074927300601031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PlotData!$AB$6</c:f>
              <c:strCache>
                <c:ptCount val="1"/>
                <c:pt idx="0">
                  <c:v>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PlotData!$AB$7:$AB$17</c:f>
              <c:numCache>
                <c:ptCount val="11"/>
                <c:pt idx="0">
                  <c:v>0.0015193283034524452</c:v>
                </c:pt>
                <c:pt idx="1">
                  <c:v>0.0015151119474064796</c:v>
                </c:pt>
                <c:pt idx="2">
                  <c:v>0.0015042744420724681</c:v>
                </c:pt>
                <c:pt idx="3">
                  <c:v>0.0015031713250250904</c:v>
                </c:pt>
                <c:pt idx="4">
                  <c:v>0.001503716024102423</c:v>
                </c:pt>
                <c:pt idx="5">
                  <c:v>0.0015038187774750504</c:v>
                </c:pt>
                <c:pt idx="6">
                  <c:v>0.0015038908610497757</c:v>
                </c:pt>
                <c:pt idx="7">
                  <c:v>0.001503757616198668</c:v>
                </c:pt>
                <c:pt idx="8">
                  <c:v>0.0015041469298591639</c:v>
                </c:pt>
                <c:pt idx="9">
                  <c:v>0.0015030124826940806</c:v>
                </c:pt>
                <c:pt idx="10">
                  <c:v>0.0015063594799786316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PlotData!$AG$6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PlotData!$AG$7:$AG$17</c:f>
              <c:numCache>
                <c:ptCount val="11"/>
                <c:pt idx="0">
                  <c:v>0.0015193104727342756</c:v>
                </c:pt>
                <c:pt idx="1">
                  <c:v>0.0015150636798780298</c:v>
                </c:pt>
                <c:pt idx="2">
                  <c:v>0.0015042023497118873</c:v>
                </c:pt>
                <c:pt idx="3">
                  <c:v>0.0015030728827204732</c:v>
                </c:pt>
                <c:pt idx="4">
                  <c:v>0.0015035980799217202</c:v>
                </c:pt>
                <c:pt idx="5">
                  <c:v>0.0015036779944780326</c:v>
                </c:pt>
                <c:pt idx="6">
                  <c:v>0.0015037348229733837</c:v>
                </c:pt>
                <c:pt idx="7">
                  <c:v>0.001503587916923212</c:v>
                </c:pt>
                <c:pt idx="8">
                  <c:v>0.0015039651988649552</c:v>
                </c:pt>
                <c:pt idx="9">
                  <c:v>0.0015028293649645566</c:v>
                </c:pt>
                <c:pt idx="10">
                  <c:v>0.0015061523022504397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PlotData!$AL$6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PlotData!$AL$7:$AL$17</c:f>
              <c:numCache>
                <c:ptCount val="11"/>
                <c:pt idx="0">
                  <c:v>0.0015193072291715044</c:v>
                </c:pt>
                <c:pt idx="1">
                  <c:v>0.0015150549026032012</c:v>
                </c:pt>
                <c:pt idx="2">
                  <c:v>0.001504189233056861</c:v>
                </c:pt>
                <c:pt idx="3">
                  <c:v>0.0015030549745432102</c:v>
                </c:pt>
                <c:pt idx="4">
                  <c:v>0.0015035765713713252</c:v>
                </c:pt>
                <c:pt idx="5">
                  <c:v>0.001503652433254072</c:v>
                </c:pt>
                <c:pt idx="6">
                  <c:v>0.001503706227436131</c:v>
                </c:pt>
                <c:pt idx="7">
                  <c:v>0.001503556734291423</c:v>
                </c:pt>
                <c:pt idx="8">
                  <c:v>0.001503931415626497</c:v>
                </c:pt>
                <c:pt idx="9">
                  <c:v>0.001502795110987518</c:v>
                </c:pt>
                <c:pt idx="10">
                  <c:v>0.0015061141872057158</c:v>
                </c:pt>
              </c:numCache>
            </c:numRef>
          </c:yVal>
          <c:smooth val="1"/>
        </c:ser>
        <c:axId val="12337204"/>
        <c:axId val="43925973"/>
      </c:scatterChart>
      <c:valAx>
        <c:axId val="1233720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3925973"/>
        <c:crosses val="autoZero"/>
        <c:crossBetween val="midCat"/>
        <c:dispUnits/>
      </c:valAx>
      <c:valAx>
        <c:axId val="43925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337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Surface Geometric Mean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PlotData!$I$6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PlotData!$I$7:$I$17</c:f>
              <c:numCache>
                <c:ptCount val="11"/>
                <c:pt idx="0">
                  <c:v>28.84001480354658</c:v>
                </c:pt>
                <c:pt idx="1">
                  <c:v>28.84001480354658</c:v>
                </c:pt>
                <c:pt idx="2">
                  <c:v>28.84001480354658</c:v>
                </c:pt>
                <c:pt idx="3">
                  <c:v>28.84001480354658</c:v>
                </c:pt>
                <c:pt idx="4">
                  <c:v>28.84001480354658</c:v>
                </c:pt>
                <c:pt idx="5">
                  <c:v>28.84001480354658</c:v>
                </c:pt>
                <c:pt idx="6">
                  <c:v>28.84001480354658</c:v>
                </c:pt>
                <c:pt idx="7">
                  <c:v>28.84001480354658</c:v>
                </c:pt>
                <c:pt idx="8">
                  <c:v>28.84001480354658</c:v>
                </c:pt>
                <c:pt idx="9">
                  <c:v>28.84001480354658</c:v>
                </c:pt>
                <c:pt idx="10">
                  <c:v>28.84001480354658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PlotData!$N$6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PlotData!$N$7:$N$17</c:f>
              <c:numCache>
                <c:ptCount val="11"/>
                <c:pt idx="0">
                  <c:v>49.42632732777907</c:v>
                </c:pt>
                <c:pt idx="1">
                  <c:v>49.06232809212196</c:v>
                </c:pt>
                <c:pt idx="2">
                  <c:v>49.36364972438551</c:v>
                </c:pt>
                <c:pt idx="3">
                  <c:v>49.3428571046079</c:v>
                </c:pt>
                <c:pt idx="4">
                  <c:v>49.29567166008142</c:v>
                </c:pt>
                <c:pt idx="5">
                  <c:v>49.26998570976385</c:v>
                </c:pt>
                <c:pt idx="6">
                  <c:v>49.25368067119425</c:v>
                </c:pt>
                <c:pt idx="7">
                  <c:v>49.24166841267427</c:v>
                </c:pt>
                <c:pt idx="8">
                  <c:v>49.229663296944004</c:v>
                </c:pt>
                <c:pt idx="9">
                  <c:v>49.24495124530148</c:v>
                </c:pt>
                <c:pt idx="10">
                  <c:v>49.214558310070394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PlotData!$S$6</c:f>
              <c:strCache>
                <c:ptCount val="1"/>
                <c:pt idx="0">
                  <c:v>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PlotData!$S$7:$S$17</c:f>
              <c:numCache>
                <c:ptCount val="11"/>
                <c:pt idx="0">
                  <c:v>49.448029523055226</c:v>
                </c:pt>
                <c:pt idx="1">
                  <c:v>49.05671691702191</c:v>
                </c:pt>
                <c:pt idx="2">
                  <c:v>49.27174357223589</c:v>
                </c:pt>
                <c:pt idx="3">
                  <c:v>49.268741010470755</c:v>
                </c:pt>
                <c:pt idx="4">
                  <c:v>49.24541481463081</c:v>
                </c:pt>
                <c:pt idx="5">
                  <c:v>49.24442358973626</c:v>
                </c:pt>
                <c:pt idx="6">
                  <c:v>49.24729090869635</c:v>
                </c:pt>
                <c:pt idx="7">
                  <c:v>49.24902952774108</c:v>
                </c:pt>
                <c:pt idx="8">
                  <c:v>49.24816030997432</c:v>
                </c:pt>
                <c:pt idx="9">
                  <c:v>49.2580424540364</c:v>
                </c:pt>
                <c:pt idx="10">
                  <c:v>49.243288241690394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PlotData!$X$6</c:f>
              <c:strCache>
                <c:ptCount val="1"/>
                <c:pt idx="0">
                  <c:v>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PlotData!$X$7:$X$17</c:f>
              <c:numCache>
                <c:ptCount val="11"/>
                <c:pt idx="0">
                  <c:v>49.45246035673736</c:v>
                </c:pt>
                <c:pt idx="1">
                  <c:v>49.04884105758667</c:v>
                </c:pt>
                <c:pt idx="2">
                  <c:v>49.25519692663289</c:v>
                </c:pt>
                <c:pt idx="3">
                  <c:v>49.246338258721146</c:v>
                </c:pt>
                <c:pt idx="4">
                  <c:v>49.215494278859616</c:v>
                </c:pt>
                <c:pt idx="5">
                  <c:v>49.21504742723835</c:v>
                </c:pt>
                <c:pt idx="6">
                  <c:v>49.21762288081747</c:v>
                </c:pt>
                <c:pt idx="7">
                  <c:v>49.21832232543093</c:v>
                </c:pt>
                <c:pt idx="8">
                  <c:v>49.21657499637732</c:v>
                </c:pt>
                <c:pt idx="9">
                  <c:v>49.22275020122641</c:v>
                </c:pt>
                <c:pt idx="10">
                  <c:v>49.20832587363741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PlotData!$AC$6</c:f>
              <c:strCache>
                <c:ptCount val="1"/>
                <c:pt idx="0">
                  <c:v>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PlotData!$AC$7:$AC$17</c:f>
              <c:numCache>
                <c:ptCount val="11"/>
                <c:pt idx="0">
                  <c:v>49.453166382452515</c:v>
                </c:pt>
                <c:pt idx="1">
                  <c:v>49.04752072924644</c:v>
                </c:pt>
                <c:pt idx="2">
                  <c:v>49.252835995945816</c:v>
                </c:pt>
                <c:pt idx="3">
                  <c:v>49.24215785009403</c:v>
                </c:pt>
                <c:pt idx="4">
                  <c:v>49.21050120238885</c:v>
                </c:pt>
                <c:pt idx="5">
                  <c:v>49.208731142514175</c:v>
                </c:pt>
                <c:pt idx="6">
                  <c:v>49.21082769968098</c:v>
                </c:pt>
                <c:pt idx="7">
                  <c:v>49.21122577246668</c:v>
                </c:pt>
                <c:pt idx="8">
                  <c:v>49.209356919892066</c:v>
                </c:pt>
                <c:pt idx="9">
                  <c:v>49.214510413802515</c:v>
                </c:pt>
                <c:pt idx="10">
                  <c:v>49.20024718422442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PlotData!$AH$6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PlotData!$AH$7:$AH$17</c:f>
              <c:numCache>
                <c:ptCount val="11"/>
                <c:pt idx="0">
                  <c:v>49.453288781110885</c:v>
                </c:pt>
                <c:pt idx="1">
                  <c:v>49.04729111783467</c:v>
                </c:pt>
                <c:pt idx="2">
                  <c:v>49.252429836682474</c:v>
                </c:pt>
                <c:pt idx="3">
                  <c:v>49.241427447033644</c:v>
                </c:pt>
                <c:pt idx="4">
                  <c:v>49.209652803782</c:v>
                </c:pt>
                <c:pt idx="5">
                  <c:v>49.207590515403105</c:v>
                </c:pt>
                <c:pt idx="6">
                  <c:v>49.209575628220136</c:v>
                </c:pt>
                <c:pt idx="7">
                  <c:v>49.20981199641162</c:v>
                </c:pt>
                <c:pt idx="8">
                  <c:v>49.207844201047784</c:v>
                </c:pt>
                <c:pt idx="9">
                  <c:v>49.21279447667086</c:v>
                </c:pt>
                <c:pt idx="10">
                  <c:v>49.19855127164096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PlotData!$AM$6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PlotData!$AM$7:$AM$17</c:f>
              <c:numCache>
                <c:ptCount val="11"/>
                <c:pt idx="0">
                  <c:v>49.453311022111286</c:v>
                </c:pt>
                <c:pt idx="1">
                  <c:v>49.04724941681084</c:v>
                </c:pt>
                <c:pt idx="2">
                  <c:v>49.25235601713549</c:v>
                </c:pt>
                <c:pt idx="3">
                  <c:v>49.241295155202685</c:v>
                </c:pt>
                <c:pt idx="4">
                  <c:v>49.209497487912635</c:v>
                </c:pt>
                <c:pt idx="5">
                  <c:v>49.20738757322527</c:v>
                </c:pt>
                <c:pt idx="6">
                  <c:v>49.20934158579758</c:v>
                </c:pt>
                <c:pt idx="7">
                  <c:v>49.20954735528492</c:v>
                </c:pt>
                <c:pt idx="8">
                  <c:v>49.20754246911423</c:v>
                </c:pt>
                <c:pt idx="9">
                  <c:v>49.212455935375544</c:v>
                </c:pt>
                <c:pt idx="10">
                  <c:v>49.1982136923876</c:v>
                </c:pt>
              </c:numCache>
            </c:numRef>
          </c:yVal>
          <c:smooth val="0"/>
        </c:ser>
        <c:axId val="59789438"/>
        <c:axId val="1234031"/>
      </c:scatterChart>
      <c:valAx>
        <c:axId val="5978943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34031"/>
        <c:crosses val="autoZero"/>
        <c:crossBetween val="midCat"/>
        <c:dispUnits/>
      </c:valAx>
      <c:valAx>
        <c:axId val="1234031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Surface Geometric Mean 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789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in bedload geometric mean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PlotData!$J$6</c:f>
              <c:strCache>
                <c:ptCount val="1"/>
                <c:pt idx="0">
                  <c:v>0.08214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PlotData!$J$7:$J$17</c:f>
              <c:numCache>
                <c:ptCount val="11"/>
                <c:pt idx="0">
                  <c:v>26.567814544046218</c:v>
                </c:pt>
                <c:pt idx="1">
                  <c:v>25.947666758873492</c:v>
                </c:pt>
                <c:pt idx="2">
                  <c:v>25.670936303474495</c:v>
                </c:pt>
                <c:pt idx="3">
                  <c:v>25.07653200678081</c:v>
                </c:pt>
                <c:pt idx="4">
                  <c:v>24.53771363431702</c:v>
                </c:pt>
                <c:pt idx="5">
                  <c:v>23.729035010857334</c:v>
                </c:pt>
                <c:pt idx="6">
                  <c:v>23.320187416905455</c:v>
                </c:pt>
                <c:pt idx="7">
                  <c:v>22.932315227218744</c:v>
                </c:pt>
                <c:pt idx="8">
                  <c:v>22.609953504270685</c:v>
                </c:pt>
                <c:pt idx="9">
                  <c:v>22.597993198189467</c:v>
                </c:pt>
                <c:pt idx="10">
                  <c:v>22.678958288870003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PlotData!$O$6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PlotData!$O$7:$O$17</c:f>
              <c:numCache>
                <c:ptCount val="11"/>
                <c:pt idx="0">
                  <c:v>29.341533861358876</c:v>
                </c:pt>
                <c:pt idx="1">
                  <c:v>29.20799604996246</c:v>
                </c:pt>
                <c:pt idx="2">
                  <c:v>29.075377065379175</c:v>
                </c:pt>
                <c:pt idx="3">
                  <c:v>29.074334639583626</c:v>
                </c:pt>
                <c:pt idx="4">
                  <c:v>29.0729956982293</c:v>
                </c:pt>
                <c:pt idx="5">
                  <c:v>29.071689554607776</c:v>
                </c:pt>
                <c:pt idx="6">
                  <c:v>29.070846449633287</c:v>
                </c:pt>
                <c:pt idx="7">
                  <c:v>29.070889111278753</c:v>
                </c:pt>
                <c:pt idx="8">
                  <c:v>29.07089373269021</c:v>
                </c:pt>
                <c:pt idx="9">
                  <c:v>29.073047769332998</c:v>
                </c:pt>
                <c:pt idx="10">
                  <c:v>29.07071233640454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PlotData!$T$6</c:f>
              <c:strCache>
                <c:ptCount val="1"/>
                <c:pt idx="0">
                  <c:v>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PlotData!$T$7:$T$17</c:f>
              <c:numCache>
                <c:ptCount val="11"/>
                <c:pt idx="0">
                  <c:v>29.32551376001284</c:v>
                </c:pt>
                <c:pt idx="1">
                  <c:v>29.15362252377567</c:v>
                </c:pt>
                <c:pt idx="2">
                  <c:v>28.959234352650807</c:v>
                </c:pt>
                <c:pt idx="3">
                  <c:v>28.96005800250034</c:v>
                </c:pt>
                <c:pt idx="4">
                  <c:v>28.957862025580255</c:v>
                </c:pt>
                <c:pt idx="5">
                  <c:v>28.95833434732922</c:v>
                </c:pt>
                <c:pt idx="6">
                  <c:v>28.958863823217257</c:v>
                </c:pt>
                <c:pt idx="7">
                  <c:v>28.95951360786909</c:v>
                </c:pt>
                <c:pt idx="8">
                  <c:v>28.960033636629223</c:v>
                </c:pt>
                <c:pt idx="9">
                  <c:v>28.961181854818037</c:v>
                </c:pt>
                <c:pt idx="10">
                  <c:v>28.96072083390135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PlotData!$Y$6</c:f>
              <c:strCache>
                <c:ptCount val="1"/>
                <c:pt idx="0">
                  <c:v>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PlotData!$Y$7:$Y$17</c:f>
              <c:numCache>
                <c:ptCount val="11"/>
                <c:pt idx="0">
                  <c:v>29.324931405592512</c:v>
                </c:pt>
                <c:pt idx="1">
                  <c:v>29.14336685880504</c:v>
                </c:pt>
                <c:pt idx="2">
                  <c:v>28.942883839083468</c:v>
                </c:pt>
                <c:pt idx="3">
                  <c:v>28.94003521586354</c:v>
                </c:pt>
                <c:pt idx="4">
                  <c:v>28.932605948599964</c:v>
                </c:pt>
                <c:pt idx="5">
                  <c:v>28.93264675682862</c:v>
                </c:pt>
                <c:pt idx="6">
                  <c:v>28.93275344482795</c:v>
                </c:pt>
                <c:pt idx="7">
                  <c:v>28.932888222896892</c:v>
                </c:pt>
                <c:pt idx="8">
                  <c:v>28.933024770194255</c:v>
                </c:pt>
                <c:pt idx="9">
                  <c:v>28.933186950470958</c:v>
                </c:pt>
                <c:pt idx="10">
                  <c:v>28.93249614671017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PlotData!$AD$6</c:f>
              <c:strCache>
                <c:ptCount val="1"/>
                <c:pt idx="0">
                  <c:v>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PlotData!$AD$7:$AD$17</c:f>
              <c:numCache>
                <c:ptCount val="11"/>
                <c:pt idx="0">
                  <c:v>29.324852028910765</c:v>
                </c:pt>
                <c:pt idx="1">
                  <c:v>29.141726119905325</c:v>
                </c:pt>
                <c:pt idx="2">
                  <c:v>28.94044965486899</c:v>
                </c:pt>
                <c:pt idx="3">
                  <c:v>28.93657222250885</c:v>
                </c:pt>
                <c:pt idx="4">
                  <c:v>28.92853263039003</c:v>
                </c:pt>
                <c:pt idx="5">
                  <c:v>28.927707934902738</c:v>
                </c:pt>
                <c:pt idx="6">
                  <c:v>28.927610320800447</c:v>
                </c:pt>
                <c:pt idx="7">
                  <c:v>28.927606975117406</c:v>
                </c:pt>
                <c:pt idx="8">
                  <c:v>28.927701941473686</c:v>
                </c:pt>
                <c:pt idx="9">
                  <c:v>28.9275333284141</c:v>
                </c:pt>
                <c:pt idx="10">
                  <c:v>28.926787429759596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PlotData!$AI$6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PlotData!$AI$7:$AI$17</c:f>
              <c:numCache>
                <c:ptCount val="11"/>
                <c:pt idx="0">
                  <c:v>29.324838359165824</c:v>
                </c:pt>
                <c:pt idx="1">
                  <c:v>29.14144136921572</c:v>
                </c:pt>
                <c:pt idx="2">
                  <c:v>28.940028659024087</c:v>
                </c:pt>
                <c:pt idx="3">
                  <c:v>28.93596836187054</c:v>
                </c:pt>
                <c:pt idx="4">
                  <c:v>28.92783231079572</c:v>
                </c:pt>
                <c:pt idx="5">
                  <c:v>28.926827673528386</c:v>
                </c:pt>
                <c:pt idx="6">
                  <c:v>28.92668120083937</c:v>
                </c:pt>
                <c:pt idx="7">
                  <c:v>28.92659682097483</c:v>
                </c:pt>
                <c:pt idx="8">
                  <c:v>28.9266411681547</c:v>
                </c:pt>
                <c:pt idx="9">
                  <c:v>28.926407919660136</c:v>
                </c:pt>
                <c:pt idx="10">
                  <c:v>28.92564801961542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PlotData!$AN$6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PlotData!$AN$7:$AN$17</c:f>
              <c:numCache>
                <c:ptCount val="11"/>
                <c:pt idx="0">
                  <c:v>29.32483586668843</c:v>
                </c:pt>
                <c:pt idx="1">
                  <c:v>29.141389603699515</c:v>
                </c:pt>
                <c:pt idx="2">
                  <c:v>28.939952042186768</c:v>
                </c:pt>
                <c:pt idx="3">
                  <c:v>28.93585869203722</c:v>
                </c:pt>
                <c:pt idx="4">
                  <c:v>28.927704173578153</c:v>
                </c:pt>
                <c:pt idx="5">
                  <c:v>28.92666934947861</c:v>
                </c:pt>
                <c:pt idx="6">
                  <c:v>28.92650795493731</c:v>
                </c:pt>
                <c:pt idx="7">
                  <c:v>28.926407957100558</c:v>
                </c:pt>
                <c:pt idx="8">
                  <c:v>28.92643271210176</c:v>
                </c:pt>
                <c:pt idx="9">
                  <c:v>28.92618724530628</c:v>
                </c:pt>
                <c:pt idx="10">
                  <c:v>28.925424520680107</c:v>
                </c:pt>
              </c:numCache>
            </c:numRef>
          </c:yVal>
          <c:smooth val="1"/>
        </c:ser>
        <c:axId val="11106280"/>
        <c:axId val="32847657"/>
      </c:scatterChart>
      <c:valAx>
        <c:axId val="1110628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847657"/>
        <c:crosses val="autoZero"/>
        <c:crossBetween val="midCat"/>
        <c:dispUnits/>
      </c:valAx>
      <c:valAx>
        <c:axId val="328476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Bedload geometric mean 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106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Downstream Variation of qbT/qbTf, where qbT = Bedload Transport Rate and qbTf = Upstream Bedload Feed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PlotData!$K$6</c:f>
              <c:strCache>
                <c:ptCount val="1"/>
                <c:pt idx="0">
                  <c:v>0.08214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PlotData!$K$7:$K$17</c:f>
              <c:numCache>
                <c:ptCount val="11"/>
                <c:pt idx="0">
                  <c:v>0.08079220715391386</c:v>
                </c:pt>
                <c:pt idx="1">
                  <c:v>0.25948391526815784</c:v>
                </c:pt>
                <c:pt idx="2">
                  <c:v>0.4414827814474099</c:v>
                </c:pt>
                <c:pt idx="3">
                  <c:v>0.577005142974169</c:v>
                </c:pt>
                <c:pt idx="4">
                  <c:v>0.7252092801544422</c:v>
                </c:pt>
                <c:pt idx="5">
                  <c:v>0.7821256728886498</c:v>
                </c:pt>
                <c:pt idx="6">
                  <c:v>0.84130991643938</c:v>
                </c:pt>
                <c:pt idx="7">
                  <c:v>0.8920487695525295</c:v>
                </c:pt>
                <c:pt idx="8">
                  <c:v>1.0529920743403849</c:v>
                </c:pt>
                <c:pt idx="9">
                  <c:v>1.1670430983118503</c:v>
                </c:pt>
                <c:pt idx="10">
                  <c:v>1.0978401912054168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PlotData!$P$6</c:f>
              <c:strCache>
                <c:ptCount val="1"/>
                <c:pt idx="0">
                  <c:v>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PlotData!$P$7:$P$17</c:f>
              <c:numCache>
                <c:ptCount val="11"/>
                <c:pt idx="0">
                  <c:v>1.019406998191083</c:v>
                </c:pt>
                <c:pt idx="1">
                  <c:v>1.0384936233249225</c:v>
                </c:pt>
                <c:pt idx="2">
                  <c:v>1.0563197882604334</c:v>
                </c:pt>
                <c:pt idx="3">
                  <c:v>1.0728006822832967</c:v>
                </c:pt>
                <c:pt idx="4">
                  <c:v>1.0874812189920133</c:v>
                </c:pt>
                <c:pt idx="5">
                  <c:v>1.100307762580097</c:v>
                </c:pt>
                <c:pt idx="6">
                  <c:v>1.111086181759782</c:v>
                </c:pt>
                <c:pt idx="7">
                  <c:v>1.1189193573744356</c:v>
                </c:pt>
                <c:pt idx="8">
                  <c:v>1.1264853302547781</c:v>
                </c:pt>
                <c:pt idx="9">
                  <c:v>1.1245013906470387</c:v>
                </c:pt>
                <c:pt idx="10">
                  <c:v>1.1411203483429053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PlotData!$U$6</c:f>
              <c:strCache>
                <c:ptCount val="1"/>
                <c:pt idx="0">
                  <c:v>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PlotData!$U$7:$U$17</c:f>
              <c:numCache>
                <c:ptCount val="11"/>
                <c:pt idx="0">
                  <c:v>1.0022454316871106</c:v>
                </c:pt>
                <c:pt idx="1">
                  <c:v>1.004496796102242</c:v>
                </c:pt>
                <c:pt idx="2">
                  <c:v>1.006587363234325</c:v>
                </c:pt>
                <c:pt idx="3">
                  <c:v>1.008552630974513</c:v>
                </c:pt>
                <c:pt idx="4">
                  <c:v>1.0103241014682496</c:v>
                </c:pt>
                <c:pt idx="5">
                  <c:v>1.0118242876615997</c:v>
                </c:pt>
                <c:pt idx="6">
                  <c:v>1.013223724846501</c:v>
                </c:pt>
                <c:pt idx="7">
                  <c:v>1.0138421096489547</c:v>
                </c:pt>
                <c:pt idx="8">
                  <c:v>1.0156857943284647</c:v>
                </c:pt>
                <c:pt idx="9">
                  <c:v>1.0126443476701028</c:v>
                </c:pt>
                <c:pt idx="10">
                  <c:v>1.0230229562283486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PlotData!$Z$6</c:f>
              <c:strCache>
                <c:ptCount val="1"/>
                <c:pt idx="0">
                  <c:v>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PlotData!$Z$7:$Z$17</c:f>
              <c:numCache>
                <c:ptCount val="11"/>
                <c:pt idx="0">
                  <c:v>1.0003554037988742</c:v>
                </c:pt>
                <c:pt idx="1">
                  <c:v>1.0007121308522173</c:v>
                </c:pt>
                <c:pt idx="2">
                  <c:v>1.001044060230563</c:v>
                </c:pt>
                <c:pt idx="3">
                  <c:v>1.001358708740747</c:v>
                </c:pt>
                <c:pt idx="4">
                  <c:v>1.0016483095029782</c:v>
                </c:pt>
                <c:pt idx="5">
                  <c:v>1.001861938574631</c:v>
                </c:pt>
                <c:pt idx="6">
                  <c:v>1.0021767203221021</c:v>
                </c:pt>
                <c:pt idx="7">
                  <c:v>1.0019988486701445</c:v>
                </c:pt>
                <c:pt idx="8">
                  <c:v>1.0031400023830994</c:v>
                </c:pt>
                <c:pt idx="9">
                  <c:v>1.0001111607251398</c:v>
                </c:pt>
                <c:pt idx="10">
                  <c:v>1.0094150765764152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PlotData!$AE$6</c:f>
              <c:strCache>
                <c:ptCount val="1"/>
                <c:pt idx="0">
                  <c:v>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PlotData!$AE$7:$AE$17</c:f>
              <c:numCache>
                <c:ptCount val="11"/>
                <c:pt idx="0">
                  <c:v>1.0000622560836188</c:v>
                </c:pt>
                <c:pt idx="1">
                  <c:v>1.0001242502067367</c:v>
                </c:pt>
                <c:pt idx="2">
                  <c:v>1.0001835447069278</c:v>
                </c:pt>
                <c:pt idx="3">
                  <c:v>1.0002355490712074</c:v>
                </c:pt>
                <c:pt idx="4">
                  <c:v>1.0002966255937438</c:v>
                </c:pt>
                <c:pt idx="5">
                  <c:v>1.0003048108228003</c:v>
                </c:pt>
                <c:pt idx="6">
                  <c:v>1.0004511468783033</c:v>
                </c:pt>
                <c:pt idx="7">
                  <c:v>1.0001486833628646</c:v>
                </c:pt>
                <c:pt idx="8">
                  <c:v>1.0011659821832384</c:v>
                </c:pt>
                <c:pt idx="9">
                  <c:v>0.9981848821329502</c:v>
                </c:pt>
                <c:pt idx="10">
                  <c:v>1.0071681976544147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PlotData!$AJ$6</c:f>
              <c:strCache>
                <c:ptCount val="1"/>
                <c:pt idx="0">
                  <c:v>1000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PlotData!$AJ$7:$AJ$17</c:f>
              <c:numCache>
                <c:ptCount val="11"/>
                <c:pt idx="0">
                  <c:v>1.0000114736793273</c:v>
                </c:pt>
                <c:pt idx="1">
                  <c:v>1.0000224053373061</c:v>
                </c:pt>
                <c:pt idx="2">
                  <c:v>1.0000343402870258</c:v>
                </c:pt>
                <c:pt idx="3">
                  <c:v>1.0000405166837285</c:v>
                </c:pt>
                <c:pt idx="4">
                  <c:v>1.0000616832327083</c:v>
                </c:pt>
                <c:pt idx="5">
                  <c:v>1.0000332666946419</c:v>
                </c:pt>
                <c:pt idx="6">
                  <c:v>1.0001499473168483</c:v>
                </c:pt>
                <c:pt idx="7">
                  <c:v>0.9998251162202647</c:v>
                </c:pt>
                <c:pt idx="8">
                  <c:v>1.0008199957037125</c:v>
                </c:pt>
                <c:pt idx="9">
                  <c:v>0.997848429132312</c:v>
                </c:pt>
                <c:pt idx="10">
                  <c:v>1.0067705514381136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PlotData!$AO$6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PlotData!$F$7:$F$196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PlotData!$AO$7:$AO$17</c:f>
              <c:numCache>
                <c:ptCount val="11"/>
                <c:pt idx="0">
                  <c:v>1.000002238662378</c:v>
                </c:pt>
                <c:pt idx="1">
                  <c:v>1.0000038849932518</c:v>
                </c:pt>
                <c:pt idx="2">
                  <c:v>1.0000071929213972</c:v>
                </c:pt>
                <c:pt idx="3">
                  <c:v>1.000005006982265</c:v>
                </c:pt>
                <c:pt idx="4">
                  <c:v>1.0000188783910904</c:v>
                </c:pt>
                <c:pt idx="5">
                  <c:v>0.9999837281199098</c:v>
                </c:pt>
                <c:pt idx="6">
                  <c:v>1.0000949625640627</c:v>
                </c:pt>
                <c:pt idx="7">
                  <c:v>0.9997659048353155</c:v>
                </c:pt>
                <c:pt idx="8">
                  <c:v>1.000756829613126</c:v>
                </c:pt>
                <c:pt idx="9">
                  <c:v>0.9977864789989307</c:v>
                </c:pt>
                <c:pt idx="10">
                  <c:v>1.0066988881114642</c:v>
                </c:pt>
              </c:numCache>
            </c:numRef>
          </c:yVal>
          <c:smooth val="0"/>
        </c:ser>
        <c:axId val="27193458"/>
        <c:axId val="43414531"/>
      </c:scatterChart>
      <c:valAx>
        <c:axId val="2719345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3414531"/>
        <c:crosses val="autoZero"/>
        <c:crossBetween val="midCat"/>
        <c:dispUnits/>
      </c:valAx>
      <c:valAx>
        <c:axId val="43414531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qbT/qbTf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7193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Final profiles of: depth at end of maximum flow of final hydrograph; depth at end of final flow of final hydrograph; Shields no. at end of maximum flow of final hydrograph;
Shields no. at end of final flow of final hydrograph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PlotData!$AQ$6</c:f>
              <c:strCache>
                <c:ptCount val="1"/>
                <c:pt idx="0">
                  <c:v>final Hmax 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PlotData!$AQ$7:$AQ$17</c:f>
              <c:numCache>
                <c:ptCount val="11"/>
                <c:pt idx="0">
                  <c:v>4.678883347864177</c:v>
                </c:pt>
                <c:pt idx="1">
                  <c:v>4.698920217815893</c:v>
                </c:pt>
                <c:pt idx="2">
                  <c:v>4.72056878630966</c:v>
                </c:pt>
                <c:pt idx="3">
                  <c:v>4.720667886944424</c:v>
                </c:pt>
                <c:pt idx="4">
                  <c:v>4.720616660058842</c:v>
                </c:pt>
                <c:pt idx="5">
                  <c:v>4.720609182544074</c:v>
                </c:pt>
                <c:pt idx="6">
                  <c:v>4.720531202153631</c:v>
                </c:pt>
                <c:pt idx="7">
                  <c:v>4.72064756414007</c:v>
                </c:pt>
                <c:pt idx="8">
                  <c:v>4.720329408496527</c:v>
                </c:pt>
                <c:pt idx="9">
                  <c:v>4.721298029511232</c:v>
                </c:pt>
                <c:pt idx="10">
                  <c:v>4.718497003911179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PlotData!$AR$6</c:f>
              <c:strCache>
                <c:ptCount val="1"/>
                <c:pt idx="0">
                  <c:v>final Hend 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PlotData!$AR$7:$AR$17</c:f>
              <c:numCache>
                <c:ptCount val="11"/>
                <c:pt idx="0">
                  <c:v>1.7229602472091101</c:v>
                </c:pt>
                <c:pt idx="1">
                  <c:v>1.7255361428155642</c:v>
                </c:pt>
                <c:pt idx="2">
                  <c:v>1.729151767424622</c:v>
                </c:pt>
                <c:pt idx="3">
                  <c:v>1.7292657917045626</c:v>
                </c:pt>
                <c:pt idx="4">
                  <c:v>1.7290244540126525</c:v>
                </c:pt>
                <c:pt idx="5">
                  <c:v>1.7290069028888355</c:v>
                </c:pt>
                <c:pt idx="6">
                  <c:v>1.7289849940745756</c:v>
                </c:pt>
                <c:pt idx="7">
                  <c:v>1.7290295085499552</c:v>
                </c:pt>
                <c:pt idx="8">
                  <c:v>1.7289123360785978</c:v>
                </c:pt>
                <c:pt idx="9">
                  <c:v>1.7292678797188654</c:v>
                </c:pt>
                <c:pt idx="10">
                  <c:v>1.7282322494041535</c:v>
                </c:pt>
              </c:numCache>
            </c:numRef>
          </c:yVal>
          <c:smooth val="1"/>
        </c:ser>
        <c:axId val="55186460"/>
        <c:axId val="26916093"/>
      </c:scatterChart>
      <c:scatterChart>
        <c:scatterStyle val="lineMarker"/>
        <c:varyColors val="0"/>
        <c:ser>
          <c:idx val="2"/>
          <c:order val="2"/>
          <c:tx>
            <c:strRef>
              <c:f>PlotData!$AS$6</c:f>
              <c:strCache>
                <c:ptCount val="1"/>
                <c:pt idx="0">
                  <c:v>final tausgmax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PlotData!$AS$7:$AS$17</c:f>
              <c:numCache>
                <c:ptCount val="11"/>
                <c:pt idx="0">
                  <c:v>0.08684525040999183</c:v>
                </c:pt>
                <c:pt idx="1">
                  <c:v>0.08831970318511398</c:v>
                </c:pt>
                <c:pt idx="2">
                  <c:v>0.08755103519571433</c:v>
                </c:pt>
                <c:pt idx="3">
                  <c:v>0.08739484979795137</c:v>
                </c:pt>
                <c:pt idx="4">
                  <c:v>0.08740094371365136</c:v>
                </c:pt>
                <c:pt idx="5">
                  <c:v>0.08742016192489752</c:v>
                </c:pt>
                <c:pt idx="6">
                  <c:v>0.08742414625814997</c:v>
                </c:pt>
                <c:pt idx="7">
                  <c:v>0.08741563923351942</c:v>
                </c:pt>
                <c:pt idx="8">
                  <c:v>0.08743453878404808</c:v>
                </c:pt>
                <c:pt idx="9">
                  <c:v>0.08737846983076125</c:v>
                </c:pt>
                <c:pt idx="10">
                  <c:v>0.0875296306618055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PlotData!$AT$6</c:f>
              <c:strCache>
                <c:ptCount val="1"/>
                <c:pt idx="0">
                  <c:v>final tausgend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PlotData!$AT$7:$AT$17</c:f>
              <c:numCache>
                <c:ptCount val="11"/>
                <c:pt idx="0">
                  <c:v>0.03168873600084129</c:v>
                </c:pt>
                <c:pt idx="1">
                  <c:v>0.03236974560083038</c:v>
                </c:pt>
                <c:pt idx="2">
                  <c:v>0.03201722929431314</c:v>
                </c:pt>
                <c:pt idx="3">
                  <c:v>0.03198493228617609</c:v>
                </c:pt>
                <c:pt idx="4">
                  <c:v>0.03201589675239606</c:v>
                </c:pt>
                <c:pt idx="5">
                  <c:v>0.03202144745144263</c:v>
                </c:pt>
                <c:pt idx="6">
                  <c:v>0.03202030364204551</c:v>
                </c:pt>
                <c:pt idx="7">
                  <c:v>0.03201748354544075</c:v>
                </c:pt>
                <c:pt idx="8">
                  <c:v>0.0320247093768851</c:v>
                </c:pt>
                <c:pt idx="9">
                  <c:v>0.0320038510842984</c:v>
                </c:pt>
                <c:pt idx="10">
                  <c:v>0.03206274393629338</c:v>
                </c:pt>
              </c:numCache>
            </c:numRef>
          </c:yVal>
          <c:smooth val="1"/>
        </c:ser>
        <c:axId val="40918246"/>
        <c:axId val="32719895"/>
      </c:scatterChart>
      <c:valAx>
        <c:axId val="5518646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6916093"/>
        <c:crosses val="autoZero"/>
        <c:crossBetween val="midCat"/>
        <c:dispUnits/>
      </c:valAx>
      <c:valAx>
        <c:axId val="26916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Depth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5186460"/>
        <c:crosses val="autoZero"/>
        <c:crossBetween val="midCat"/>
        <c:dispUnits/>
      </c:valAx>
      <c:valAx>
        <c:axId val="40918246"/>
        <c:scaling>
          <c:orientation val="minMax"/>
        </c:scaling>
        <c:axPos val="b"/>
        <c:delete val="1"/>
        <c:majorTickMark val="in"/>
        <c:minorTickMark val="none"/>
        <c:tickLblPos val="nextTo"/>
        <c:crossAx val="32719895"/>
        <c:crosses val="max"/>
        <c:crossBetween val="midCat"/>
        <c:dispUnits/>
      </c:valAx>
      <c:valAx>
        <c:axId val="32719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091824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Final profiles of: surface geometric mean (sgs) at maximum flow of final hydrograph (hg); sgs at end of final flow of final hg; load geometric mean (sgl) at maximum flow of final hg; sgl at end of final flow of final hg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PlotData!$AU$6</c:f>
              <c:strCache>
                <c:ptCount val="1"/>
                <c:pt idx="0">
                  <c:v>final dsgsmax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PlotData!$AU$7:$AU$17</c:f>
              <c:numCache>
                <c:ptCount val="11"/>
                <c:pt idx="0">
                  <c:v>48.427094657675305</c:v>
                </c:pt>
                <c:pt idx="1">
                  <c:v>49.84698692826104</c:v>
                </c:pt>
                <c:pt idx="2">
                  <c:v>49.179128204125014</c:v>
                </c:pt>
                <c:pt idx="3">
                  <c:v>49.17601729884055</c:v>
                </c:pt>
                <c:pt idx="4">
                  <c:v>49.21961975773025</c:v>
                </c:pt>
                <c:pt idx="5">
                  <c:v>49.21443198387274</c:v>
                </c:pt>
                <c:pt idx="6">
                  <c:v>49.20757099707143</c:v>
                </c:pt>
                <c:pt idx="7">
                  <c:v>49.20873895266967</c:v>
                </c:pt>
                <c:pt idx="8">
                  <c:v>49.207812228245075</c:v>
                </c:pt>
                <c:pt idx="9">
                  <c:v>49.211489322504875</c:v>
                </c:pt>
                <c:pt idx="10">
                  <c:v>49.189712567761845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PlotData!$AV$6</c:f>
              <c:strCache>
                <c:ptCount val="1"/>
                <c:pt idx="0">
                  <c:v>final dsgsend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PlotData!$AV$7:$AV$17</c:f>
              <c:numCache>
                <c:ptCount val="11"/>
                <c:pt idx="0">
                  <c:v>50.09257098690042</c:v>
                </c:pt>
                <c:pt idx="1">
                  <c:v>48.94823552666283</c:v>
                </c:pt>
                <c:pt idx="2">
                  <c:v>49.23396040569048</c:v>
                </c:pt>
                <c:pt idx="3">
                  <c:v>49.250063237246316</c:v>
                </c:pt>
                <c:pt idx="4">
                  <c:v>49.21272373340909</c:v>
                </c:pt>
                <c:pt idx="5">
                  <c:v>49.206146716084824</c:v>
                </c:pt>
                <c:pt idx="6">
                  <c:v>49.20902954833674</c:v>
                </c:pt>
                <c:pt idx="7">
                  <c:v>49.209741153033086</c:v>
                </c:pt>
                <c:pt idx="8">
                  <c:v>49.20756424520246</c:v>
                </c:pt>
                <c:pt idx="9">
                  <c:v>49.21254849656213</c:v>
                </c:pt>
                <c:pt idx="10">
                  <c:v>49.20121733535799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PlotData!$AW$6</c:f>
              <c:strCache>
                <c:ptCount val="1"/>
                <c:pt idx="0">
                  <c:v>final dsglmax 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PlotData!$AW$7:$AW$17</c:f>
              <c:numCache>
                <c:ptCount val="11"/>
                <c:pt idx="0">
                  <c:v>36.84218588188696</c:v>
                </c:pt>
                <c:pt idx="1">
                  <c:v>34.359586670320965</c:v>
                </c:pt>
                <c:pt idx="2">
                  <c:v>33.894513876267624</c:v>
                </c:pt>
                <c:pt idx="3">
                  <c:v>34.086434947085735</c:v>
                </c:pt>
                <c:pt idx="4">
                  <c:v>34.089885036230996</c:v>
                </c:pt>
                <c:pt idx="5">
                  <c:v>34.06525235103403</c:v>
                </c:pt>
                <c:pt idx="6">
                  <c:v>34.0660297906802</c:v>
                </c:pt>
                <c:pt idx="7">
                  <c:v>34.06871492912327</c:v>
                </c:pt>
                <c:pt idx="8">
                  <c:v>34.068847456611174</c:v>
                </c:pt>
                <c:pt idx="9">
                  <c:v>34.06675897361479</c:v>
                </c:pt>
                <c:pt idx="10">
                  <c:v>34.079488126233834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PlotData!$AX$6</c:f>
              <c:strCache>
                <c:ptCount val="1"/>
                <c:pt idx="0">
                  <c:v>final dsglend 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PlotData!$F$7:$F$17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PlotData!$AX$7:$AX$17</c:f>
              <c:numCache>
                <c:ptCount val="11"/>
                <c:pt idx="0">
                  <c:v>16.823107387011046</c:v>
                </c:pt>
                <c:pt idx="1">
                  <c:v>12.784461335100994</c:v>
                </c:pt>
                <c:pt idx="2">
                  <c:v>13.487897344128355</c:v>
                </c:pt>
                <c:pt idx="3">
                  <c:v>13.739356756577914</c:v>
                </c:pt>
                <c:pt idx="4">
                  <c:v>13.6477285332452</c:v>
                </c:pt>
                <c:pt idx="5">
                  <c:v>13.61586695756042</c:v>
                </c:pt>
                <c:pt idx="6">
                  <c:v>13.62980283058351</c:v>
                </c:pt>
                <c:pt idx="7">
                  <c:v>13.63388473071211</c:v>
                </c:pt>
                <c:pt idx="8">
                  <c:v>13.628963726751765</c:v>
                </c:pt>
                <c:pt idx="9">
                  <c:v>13.637126590594027</c:v>
                </c:pt>
                <c:pt idx="10">
                  <c:v>13.61912720465849</c:v>
                </c:pt>
              </c:numCache>
            </c:numRef>
          </c:yVal>
          <c:smooth val="1"/>
        </c:ser>
        <c:axId val="26043600"/>
        <c:axId val="33065809"/>
      </c:scatterChart>
      <c:valAx>
        <c:axId val="2604360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Distance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3065809"/>
        <c:crosses val="autoZero"/>
        <c:crossBetween val="midCat"/>
        <c:dispUnits/>
      </c:valAx>
      <c:valAx>
        <c:axId val="330658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Grain size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6043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5"/>
  </sheetViews>
  <pageMargins left="0.75" right="0.75" top="1" bottom="1" header="0.5" footer="0.5"/>
  <pageSetup horizontalDpi="96" verticalDpi="96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5"/>
  </sheetViews>
  <pageMargins left="0.75" right="0.75" top="1" bottom="1" header="0.5" footer="0.5"/>
  <pageSetup horizontalDpi="96" verticalDpi="96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5"/>
  </sheetViews>
  <pageMargins left="0.75" right="0.75" top="1" bottom="1" header="0.5" footer="0.5"/>
  <pageSetup horizontalDpi="96" verticalDpi="96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0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0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42</xdr:row>
      <xdr:rowOff>209550</xdr:rowOff>
    </xdr:from>
    <xdr:to>
      <xdr:col>18</xdr:col>
      <xdr:colOff>190500</xdr:colOff>
      <xdr:row>57</xdr:row>
      <xdr:rowOff>142875</xdr:rowOff>
    </xdr:to>
    <xdr:graphicFrame>
      <xdr:nvGraphicFramePr>
        <xdr:cNvPr id="1" name="Chart 3"/>
        <xdr:cNvGraphicFramePr/>
      </xdr:nvGraphicFramePr>
      <xdr:xfrm>
        <a:off x="8124825" y="9239250"/>
        <a:ext cx="4667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parker\My%20Documents\Docs\Excel\TIT%20Fan%20Excel%20Files\RTe-bookExcelFiles\RTe-bookAgDegNormGravMix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Note"/>
      <sheetName val="InData"/>
      <sheetName val="AuxiliaryParameters"/>
      <sheetName val="OutData"/>
      <sheetName val="PlotData"/>
      <sheetName val="PlotofProf"/>
      <sheetName val="PlotofSurfGeomMean"/>
      <sheetName val="PlotofLoad"/>
      <sheetName val="PlotGSDNode1"/>
      <sheetName val="WorkedCa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L6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8">
      <c r="C2" s="6"/>
    </row>
    <row r="3" ht="17.25">
      <c r="C3" s="1" t="s">
        <v>183</v>
      </c>
    </row>
    <row r="5" ht="17.25">
      <c r="C5" s="2" t="s">
        <v>26</v>
      </c>
    </row>
    <row r="6" ht="17.25">
      <c r="D6" s="2" t="s">
        <v>49</v>
      </c>
    </row>
    <row r="8" ht="17.25">
      <c r="C8" s="2" t="s">
        <v>50</v>
      </c>
    </row>
    <row r="9" spans="4:12" ht="17.25">
      <c r="D9" s="2" t="s">
        <v>51</v>
      </c>
      <c r="L9" s="3"/>
    </row>
    <row r="10" ht="17.25">
      <c r="L10" s="3"/>
    </row>
    <row r="11" spans="3:12" ht="17.25">
      <c r="C11" s="2" t="s">
        <v>184</v>
      </c>
      <c r="L11" s="3"/>
    </row>
    <row r="12" spans="4:12" ht="17.25">
      <c r="D12" s="2" t="s">
        <v>185</v>
      </c>
      <c r="L12" s="3"/>
    </row>
    <row r="14" ht="17.25">
      <c r="C14" s="2" t="s">
        <v>52</v>
      </c>
    </row>
    <row r="15" ht="17.25">
      <c r="D15" s="2" t="s">
        <v>53</v>
      </c>
    </row>
    <row r="16" ht="17.25">
      <c r="D16" s="2" t="s">
        <v>27</v>
      </c>
    </row>
    <row r="18" ht="17.25">
      <c r="C18" s="2" t="s">
        <v>54</v>
      </c>
    </row>
    <row r="19" ht="19.5">
      <c r="D19" s="2" t="s">
        <v>182</v>
      </c>
    </row>
    <row r="21" ht="17.25">
      <c r="C21" s="2" t="s">
        <v>28</v>
      </c>
    </row>
    <row r="22" ht="17.25">
      <c r="D22" s="2" t="s">
        <v>29</v>
      </c>
    </row>
    <row r="24" ht="17.25">
      <c r="C24" s="2" t="s">
        <v>56</v>
      </c>
    </row>
    <row r="25" ht="17.25">
      <c r="D25" s="2" t="s">
        <v>57</v>
      </c>
    </row>
    <row r="26" ht="17.25">
      <c r="D26" s="2" t="s">
        <v>58</v>
      </c>
    </row>
    <row r="27" ht="17.25">
      <c r="D27" s="2" t="s">
        <v>186</v>
      </c>
    </row>
    <row r="28" ht="17.25">
      <c r="D28" s="2" t="s">
        <v>59</v>
      </c>
    </row>
    <row r="30" ht="17.25">
      <c r="C30" s="2" t="s">
        <v>60</v>
      </c>
    </row>
    <row r="31" ht="17.25">
      <c r="D31" s="2" t="s">
        <v>79</v>
      </c>
    </row>
    <row r="32" ht="17.25">
      <c r="D32" s="2" t="s">
        <v>80</v>
      </c>
    </row>
    <row r="34" ht="17.25">
      <c r="C34" s="2" t="s">
        <v>55</v>
      </c>
    </row>
    <row r="36" ht="17.25">
      <c r="C36" s="2" t="s">
        <v>63</v>
      </c>
    </row>
    <row r="37" ht="17.25">
      <c r="C37" s="2" t="s">
        <v>187</v>
      </c>
    </row>
    <row r="39" ht="17.25">
      <c r="C39" s="2" t="s">
        <v>81</v>
      </c>
    </row>
    <row r="40" ht="17.25">
      <c r="C40" s="2" t="s">
        <v>61</v>
      </c>
    </row>
    <row r="41" ht="17.25">
      <c r="C41" s="2" t="s">
        <v>62</v>
      </c>
    </row>
    <row r="42" ht="17.25">
      <c r="C42" s="2" t="s">
        <v>64</v>
      </c>
    </row>
    <row r="43" ht="17.25">
      <c r="C43" s="2" t="s">
        <v>65</v>
      </c>
    </row>
    <row r="45" ht="17.25">
      <c r="C45" s="2" t="s">
        <v>188</v>
      </c>
    </row>
    <row r="46" ht="17.25">
      <c r="D46" s="2" t="s">
        <v>30</v>
      </c>
    </row>
    <row r="47" ht="17.25">
      <c r="D47" s="2" t="s">
        <v>189</v>
      </c>
    </row>
    <row r="49" ht="17.25">
      <c r="C49" s="2" t="s">
        <v>33</v>
      </c>
    </row>
    <row r="60" ht="18">
      <c r="C60" s="4"/>
    </row>
    <row r="62" ht="17.25">
      <c r="C62" s="2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B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2" customWidth="1"/>
  </cols>
  <sheetData>
    <row r="2" ht="17.25">
      <c r="B2" s="2" t="s">
        <v>207</v>
      </c>
    </row>
    <row r="3" ht="17.25">
      <c r="B3" s="15" t="s">
        <v>208</v>
      </c>
    </row>
    <row r="4" ht="17.25">
      <c r="B4" s="2" t="s">
        <v>209</v>
      </c>
    </row>
    <row r="5" ht="17.25">
      <c r="B5" s="2" t="s">
        <v>210</v>
      </c>
    </row>
    <row r="7" ht="17.25">
      <c r="B7" s="2" t="s">
        <v>211</v>
      </c>
    </row>
    <row r="8" ht="17.25">
      <c r="B8" s="2" t="s">
        <v>212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8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4.140625" style="2" customWidth="1"/>
    <col min="4" max="4" width="12.28125" style="2" customWidth="1"/>
    <col min="5" max="5" width="12.7109375" style="2" customWidth="1"/>
    <col min="6" max="6" width="9.140625" style="2" customWidth="1"/>
    <col min="7" max="7" width="10.28125" style="2" customWidth="1"/>
    <col min="8" max="9" width="9.140625" style="2" customWidth="1"/>
    <col min="10" max="10" width="12.7109375" style="2" customWidth="1"/>
    <col min="11" max="11" width="9.140625" style="2" customWidth="1"/>
    <col min="12" max="12" width="14.421875" style="2" customWidth="1"/>
    <col min="13" max="16384" width="9.140625" style="2" customWidth="1"/>
  </cols>
  <sheetData>
    <row r="1" ht="18">
      <c r="B1" s="5"/>
    </row>
    <row r="2" ht="17.25">
      <c r="B2" s="13" t="s">
        <v>86</v>
      </c>
    </row>
    <row r="3" spans="3:4" ht="17.25">
      <c r="C3" s="13" t="s">
        <v>45</v>
      </c>
      <c r="D3" s="1"/>
    </row>
    <row r="5" spans="2:11" ht="18">
      <c r="B5" s="5" t="s">
        <v>88</v>
      </c>
      <c r="F5" s="7"/>
      <c r="G5" s="9" t="s">
        <v>32</v>
      </c>
      <c r="K5" s="5"/>
    </row>
    <row r="6" spans="1:11" ht="19.5">
      <c r="A6" s="12" t="s">
        <v>138</v>
      </c>
      <c r="B6" s="7">
        <v>1</v>
      </c>
      <c r="C6" s="2" t="s">
        <v>137</v>
      </c>
      <c r="F6" s="10"/>
      <c r="G6" s="9" t="s">
        <v>82</v>
      </c>
      <c r="K6" s="4"/>
    </row>
    <row r="7" ht="18">
      <c r="B7" s="5" t="s">
        <v>89</v>
      </c>
    </row>
    <row r="8" spans="1:3" ht="17.25">
      <c r="A8" s="2" t="s">
        <v>97</v>
      </c>
      <c r="B8" s="7">
        <v>10</v>
      </c>
      <c r="C8" s="2" t="s">
        <v>117</v>
      </c>
    </row>
    <row r="10" ht="17.25">
      <c r="F10" s="15"/>
    </row>
    <row r="12" ht="18">
      <c r="B12" s="5" t="s">
        <v>91</v>
      </c>
    </row>
    <row r="13" ht="19.5">
      <c r="B13" s="5" t="s">
        <v>96</v>
      </c>
    </row>
    <row r="14" ht="19.5">
      <c r="B14" s="5" t="s">
        <v>206</v>
      </c>
    </row>
    <row r="15" ht="18">
      <c r="B15" s="5" t="s">
        <v>95</v>
      </c>
    </row>
    <row r="16" spans="2:3" ht="19.5">
      <c r="B16" s="2" t="s">
        <v>90</v>
      </c>
      <c r="C16" s="2" t="s">
        <v>90</v>
      </c>
    </row>
    <row r="17" spans="2:16" ht="19.5">
      <c r="B17" s="2" t="s">
        <v>38</v>
      </c>
      <c r="C17" s="2" t="s">
        <v>198</v>
      </c>
      <c r="D17" s="2" t="s">
        <v>94</v>
      </c>
      <c r="P17" s="1"/>
    </row>
    <row r="18" spans="2:17" ht="17.25">
      <c r="B18" s="2" t="s">
        <v>0</v>
      </c>
      <c r="C18" s="2" t="s">
        <v>199</v>
      </c>
      <c r="D18" s="2" t="s">
        <v>93</v>
      </c>
      <c r="E18" s="14"/>
      <c r="Q18" s="10"/>
    </row>
    <row r="19" spans="2:17" ht="17.25">
      <c r="B19" s="7">
        <v>3</v>
      </c>
      <c r="C19" s="8">
        <v>5E-05</v>
      </c>
      <c r="D19" s="7">
        <v>4</v>
      </c>
      <c r="Q19" s="9"/>
    </row>
    <row r="20" spans="2:17" ht="17.25">
      <c r="B20" s="7">
        <v>8</v>
      </c>
      <c r="C20" s="8">
        <v>5E-05</v>
      </c>
      <c r="D20" s="7">
        <v>3</v>
      </c>
      <c r="J20" s="9"/>
      <c r="Q20" s="9"/>
    </row>
    <row r="21" spans="2:10" ht="17.25">
      <c r="B21" s="7">
        <v>16</v>
      </c>
      <c r="C21" s="8">
        <v>5E-05</v>
      </c>
      <c r="D21" s="7">
        <v>1</v>
      </c>
      <c r="J21" s="11"/>
    </row>
    <row r="22" spans="2:10" ht="17.25">
      <c r="B22" s="7">
        <v>14</v>
      </c>
      <c r="C22" s="8">
        <v>5E-05</v>
      </c>
      <c r="D22" s="7">
        <v>1</v>
      </c>
      <c r="J22" s="9"/>
    </row>
    <row r="23" spans="2:10" ht="17.25">
      <c r="B23" s="7">
        <v>11</v>
      </c>
      <c r="C23" s="8">
        <v>5E-05</v>
      </c>
      <c r="D23" s="7">
        <v>2</v>
      </c>
      <c r="J23" s="9"/>
    </row>
    <row r="24" spans="2:4" ht="17.25">
      <c r="B24" s="7">
        <v>9</v>
      </c>
      <c r="C24" s="8">
        <v>5E-05</v>
      </c>
      <c r="D24" s="7">
        <v>3</v>
      </c>
    </row>
    <row r="25" spans="2:4" ht="17.25">
      <c r="B25" s="7">
        <v>7</v>
      </c>
      <c r="C25" s="8">
        <v>5E-05</v>
      </c>
      <c r="D25" s="7">
        <v>3</v>
      </c>
    </row>
    <row r="26" spans="2:4" ht="17.25">
      <c r="B26" s="7">
        <v>4</v>
      </c>
      <c r="C26" s="8">
        <v>5E-05</v>
      </c>
      <c r="D26" s="7">
        <v>4</v>
      </c>
    </row>
    <row r="27" spans="2:4" ht="17.25">
      <c r="B27" s="7">
        <v>3.25</v>
      </c>
      <c r="C27" s="8">
        <v>5E-05</v>
      </c>
      <c r="D27" s="7">
        <v>4</v>
      </c>
    </row>
    <row r="28" spans="2:4" ht="17.25">
      <c r="B28" s="7">
        <v>3</v>
      </c>
      <c r="C28" s="8">
        <v>5E-05</v>
      </c>
      <c r="D28" s="7">
        <v>5</v>
      </c>
    </row>
    <row r="29" ht="17.25">
      <c r="B29" s="2" t="s">
        <v>104</v>
      </c>
    </row>
    <row r="34" ht="17.25">
      <c r="G34" s="17"/>
    </row>
    <row r="35" spans="2:4" ht="17.25">
      <c r="B35" s="15"/>
      <c r="C35" s="15"/>
      <c r="D35" s="15"/>
    </row>
    <row r="36" spans="2:4" ht="17.25">
      <c r="B36" s="15"/>
      <c r="C36" s="15"/>
      <c r="D36" s="15"/>
    </row>
    <row r="37" spans="2:4" ht="18">
      <c r="B37" s="5" t="s">
        <v>105</v>
      </c>
      <c r="C37" s="15"/>
      <c r="D37" s="15"/>
    </row>
    <row r="38" spans="2:4" ht="17.25">
      <c r="B38" s="15" t="s">
        <v>87</v>
      </c>
      <c r="C38" s="10">
        <f>SUM(D19:D34)*B6</f>
        <v>30</v>
      </c>
      <c r="D38" s="15"/>
    </row>
    <row r="39" spans="2:4" ht="18">
      <c r="B39" s="5" t="s">
        <v>106</v>
      </c>
      <c r="D39" s="15"/>
    </row>
    <row r="40" spans="2:4" ht="17.25">
      <c r="B40" s="15" t="s">
        <v>107</v>
      </c>
      <c r="C40" s="7">
        <v>1</v>
      </c>
      <c r="D40" s="15"/>
    </row>
    <row r="41" spans="2:4" ht="18">
      <c r="B41" s="5" t="s">
        <v>108</v>
      </c>
      <c r="D41" s="15"/>
    </row>
    <row r="42" spans="2:4" ht="18">
      <c r="B42" s="5" t="s">
        <v>109</v>
      </c>
      <c r="D42" s="15"/>
    </row>
    <row r="43" spans="2:4" ht="18">
      <c r="B43" s="5" t="s">
        <v>111</v>
      </c>
      <c r="D43" s="15"/>
    </row>
    <row r="44" spans="1:4" ht="19.5">
      <c r="A44" s="2" t="s">
        <v>39</v>
      </c>
      <c r="B44" s="15" t="s">
        <v>3</v>
      </c>
      <c r="C44" s="10">
        <f>C40*C38/365.25</f>
        <v>0.08213552361396304</v>
      </c>
      <c r="D44" s="15"/>
    </row>
    <row r="45" spans="2:4" ht="18">
      <c r="B45" s="5" t="s">
        <v>110</v>
      </c>
      <c r="D45" s="15"/>
    </row>
    <row r="47" ht="18">
      <c r="B47" s="5" t="s">
        <v>98</v>
      </c>
    </row>
    <row r="48" ht="18">
      <c r="B48" s="5" t="s">
        <v>99</v>
      </c>
    </row>
    <row r="49" spans="1:3" ht="17.25">
      <c r="A49" s="2" t="s">
        <v>92</v>
      </c>
      <c r="B49" s="7">
        <v>8</v>
      </c>
      <c r="C49" s="2" t="s">
        <v>101</v>
      </c>
    </row>
    <row r="53" ht="18">
      <c r="B53" s="5" t="s">
        <v>114</v>
      </c>
    </row>
    <row r="54" ht="17.25">
      <c r="C54" s="2" t="s">
        <v>103</v>
      </c>
    </row>
    <row r="55" spans="2:5" ht="34.5">
      <c r="B55" s="14" t="s">
        <v>136</v>
      </c>
      <c r="C55" s="2" t="s">
        <v>76</v>
      </c>
      <c r="D55" s="14" t="s">
        <v>77</v>
      </c>
      <c r="E55" s="2" t="s">
        <v>78</v>
      </c>
    </row>
    <row r="56" spans="2:5" ht="17.25">
      <c r="B56" s="7">
        <v>256</v>
      </c>
      <c r="C56" s="7">
        <v>100</v>
      </c>
      <c r="D56" s="7">
        <v>100</v>
      </c>
      <c r="E56" s="7">
        <v>100</v>
      </c>
    </row>
    <row r="57" spans="2:6" ht="17.25">
      <c r="B57" s="7">
        <v>128</v>
      </c>
      <c r="C57" s="7">
        <v>95</v>
      </c>
      <c r="D57" s="7">
        <v>95</v>
      </c>
      <c r="E57" s="7">
        <v>95</v>
      </c>
      <c r="F57" s="2" t="s">
        <v>102</v>
      </c>
    </row>
    <row r="58" spans="2:6" ht="17.25">
      <c r="B58" s="7">
        <v>64</v>
      </c>
      <c r="C58" s="7">
        <v>80</v>
      </c>
      <c r="D58" s="7">
        <v>80</v>
      </c>
      <c r="E58" s="7">
        <v>80</v>
      </c>
      <c r="F58" s="2" t="s">
        <v>113</v>
      </c>
    </row>
    <row r="59" spans="2:5" ht="17.25">
      <c r="B59" s="7">
        <v>32</v>
      </c>
      <c r="C59" s="7">
        <v>50</v>
      </c>
      <c r="D59" s="7">
        <v>50</v>
      </c>
      <c r="E59" s="7">
        <v>50</v>
      </c>
    </row>
    <row r="60" spans="2:6" ht="17.25">
      <c r="B60" s="7">
        <v>16</v>
      </c>
      <c r="C60" s="7">
        <v>25</v>
      </c>
      <c r="D60" s="7">
        <v>25</v>
      </c>
      <c r="E60" s="7">
        <v>25</v>
      </c>
      <c r="F60" s="2" t="s">
        <v>83</v>
      </c>
    </row>
    <row r="61" spans="2:6" ht="17.25">
      <c r="B61" s="7">
        <v>8</v>
      </c>
      <c r="C61" s="7">
        <v>10</v>
      </c>
      <c r="D61" s="7">
        <v>10</v>
      </c>
      <c r="E61" s="7">
        <v>10</v>
      </c>
      <c r="F61" s="2" t="s">
        <v>84</v>
      </c>
    </row>
    <row r="62" spans="2:6" ht="17.25">
      <c r="B62" s="7">
        <v>4</v>
      </c>
      <c r="C62" s="7">
        <v>5</v>
      </c>
      <c r="D62" s="7">
        <v>5</v>
      </c>
      <c r="E62" s="7">
        <v>5</v>
      </c>
      <c r="F62" s="2" t="s">
        <v>85</v>
      </c>
    </row>
    <row r="63" spans="2:5" ht="17.25">
      <c r="B63" s="7">
        <v>2</v>
      </c>
      <c r="C63" s="7">
        <v>0</v>
      </c>
      <c r="D63" s="7">
        <v>0</v>
      </c>
      <c r="E63" s="7">
        <v>0</v>
      </c>
    </row>
    <row r="64" ht="17.25">
      <c r="B64" s="2" t="s">
        <v>100</v>
      </c>
    </row>
    <row r="65" spans="2:5" ht="17.25">
      <c r="B65" s="15"/>
      <c r="C65" s="15"/>
      <c r="D65" s="15"/>
      <c r="E65" s="15"/>
    </row>
    <row r="67" spans="1:2" ht="18">
      <c r="A67" s="5"/>
      <c r="B67" s="5" t="s">
        <v>112</v>
      </c>
    </row>
    <row r="68" spans="1:4" ht="19.5">
      <c r="A68" s="12" t="s">
        <v>192</v>
      </c>
      <c r="B68" s="2" t="s">
        <v>40</v>
      </c>
      <c r="C68" s="7">
        <v>0</v>
      </c>
      <c r="D68" s="2" t="s">
        <v>191</v>
      </c>
    </row>
    <row r="69" spans="1:4" ht="17.25">
      <c r="A69" s="2" t="s">
        <v>42</v>
      </c>
      <c r="B69" s="2" t="s">
        <v>42</v>
      </c>
      <c r="C69" s="7">
        <v>10000</v>
      </c>
      <c r="D69" s="2" t="s">
        <v>34</v>
      </c>
    </row>
    <row r="70" spans="1:4" ht="19.5">
      <c r="A70" s="2" t="s">
        <v>41</v>
      </c>
      <c r="B70" s="2" t="s">
        <v>25</v>
      </c>
      <c r="C70" s="7">
        <v>0.00262</v>
      </c>
      <c r="D70" s="2" t="s">
        <v>35</v>
      </c>
    </row>
    <row r="71" spans="2:4" ht="17.25">
      <c r="B71" s="2" t="s">
        <v>43</v>
      </c>
      <c r="C71" s="7">
        <v>10</v>
      </c>
      <c r="D71" s="2" t="s">
        <v>66</v>
      </c>
    </row>
    <row r="72" spans="2:4" ht="17.25">
      <c r="B72" s="2" t="s">
        <v>116</v>
      </c>
      <c r="C72" s="7">
        <v>200</v>
      </c>
      <c r="D72" s="2" t="s">
        <v>115</v>
      </c>
    </row>
    <row r="73" spans="2:4" ht="17.25">
      <c r="B73" s="2" t="s">
        <v>44</v>
      </c>
      <c r="C73" s="7">
        <v>6</v>
      </c>
      <c r="D73" s="2" t="s">
        <v>2</v>
      </c>
    </row>
    <row r="74" spans="1:7" ht="17.25">
      <c r="A74" s="12" t="s">
        <v>139</v>
      </c>
      <c r="C74" s="10">
        <f>B6*C40/C44</f>
        <v>12.175</v>
      </c>
      <c r="D74" s="2" t="s">
        <v>140</v>
      </c>
      <c r="F74" s="10">
        <f>C74/365.25</f>
        <v>0.03333333333333333</v>
      </c>
      <c r="G74" s="2" t="s">
        <v>141</v>
      </c>
    </row>
    <row r="75" spans="3:4" ht="17.25">
      <c r="C75" s="16">
        <f>F74*SUM(D19:D34)*C72*C73</f>
        <v>1200</v>
      </c>
      <c r="D75" s="2" t="s">
        <v>6</v>
      </c>
    </row>
    <row r="81" ht="17.25">
      <c r="B81" s="13" t="s">
        <v>75</v>
      </c>
    </row>
    <row r="82" ht="17.25">
      <c r="C82" s="13" t="s">
        <v>46</v>
      </c>
    </row>
    <row r="83" ht="17.25">
      <c r="C83" s="13" t="s">
        <v>47</v>
      </c>
    </row>
    <row r="84" ht="17.25">
      <c r="C84" s="13" t="s">
        <v>48</v>
      </c>
    </row>
  </sheetData>
  <printOptions/>
  <pageMargins left="0.75" right="0.75" top="1" bottom="1" header="0.5" footer="0.5"/>
  <pageSetup horizontalDpi="96" verticalDpi="96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D2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4" ht="18">
      <c r="B4" s="4" t="s">
        <v>10</v>
      </c>
    </row>
    <row r="5" spans="1:4" ht="19.5">
      <c r="A5" s="2" t="s">
        <v>67</v>
      </c>
      <c r="B5" s="2" t="s">
        <v>7</v>
      </c>
      <c r="C5" s="7">
        <v>2</v>
      </c>
      <c r="D5" s="2" t="s">
        <v>36</v>
      </c>
    </row>
    <row r="6" spans="1:4" ht="19.5">
      <c r="A6" s="2" t="s">
        <v>68</v>
      </c>
      <c r="B6" s="2" t="s">
        <v>8</v>
      </c>
      <c r="C6" s="7">
        <v>2</v>
      </c>
      <c r="D6" s="2" t="s">
        <v>37</v>
      </c>
    </row>
    <row r="7" spans="1:4" ht="19.5">
      <c r="A7" s="2" t="s">
        <v>69</v>
      </c>
      <c r="B7" s="2" t="s">
        <v>9</v>
      </c>
      <c r="C7" s="7">
        <v>8.1</v>
      </c>
      <c r="D7" s="2" t="s">
        <v>11</v>
      </c>
    </row>
    <row r="8" spans="1:4" ht="17.25">
      <c r="A8" s="2" t="s">
        <v>70</v>
      </c>
      <c r="B8" s="2" t="s">
        <v>4</v>
      </c>
      <c r="C8" s="7">
        <v>1.65</v>
      </c>
      <c r="D8" s="2" t="s">
        <v>13</v>
      </c>
    </row>
    <row r="9" spans="1:4" ht="19.5">
      <c r="A9" s="12" t="s">
        <v>71</v>
      </c>
      <c r="B9" s="2" t="s">
        <v>1</v>
      </c>
      <c r="C9" s="7">
        <v>0.4</v>
      </c>
      <c r="D9" s="2" t="s">
        <v>14</v>
      </c>
    </row>
    <row r="10" spans="1:4" ht="19.5">
      <c r="A10" s="2" t="s">
        <v>72</v>
      </c>
      <c r="B10" s="2" t="s">
        <v>213</v>
      </c>
      <c r="C10" s="7">
        <v>0.75</v>
      </c>
      <c r="D10" s="2" t="s">
        <v>12</v>
      </c>
    </row>
    <row r="11" spans="1:4" ht="19.5">
      <c r="A11" s="2" t="s">
        <v>73</v>
      </c>
      <c r="B11" s="2" t="s">
        <v>18</v>
      </c>
      <c r="C11" s="7">
        <v>0.5</v>
      </c>
      <c r="D11" s="2" t="s">
        <v>19</v>
      </c>
    </row>
    <row r="14" ht="19.5">
      <c r="C14" s="2" t="s">
        <v>74</v>
      </c>
    </row>
    <row r="15" ht="17.25">
      <c r="D15" s="2" t="s">
        <v>17</v>
      </c>
    </row>
    <row r="16" ht="17.25">
      <c r="D16" s="2" t="s">
        <v>16</v>
      </c>
    </row>
    <row r="17" ht="17.25">
      <c r="D17" s="2" t="s">
        <v>15</v>
      </c>
    </row>
    <row r="19" ht="17.25">
      <c r="C19" s="2" t="s">
        <v>20</v>
      </c>
    </row>
    <row r="20" ht="17.25">
      <c r="D20" s="2" t="s">
        <v>21</v>
      </c>
    </row>
    <row r="21" ht="17.25">
      <c r="D21" s="2" t="s">
        <v>22</v>
      </c>
    </row>
    <row r="22" ht="17.25">
      <c r="D22" s="2" t="s">
        <v>23</v>
      </c>
    </row>
    <row r="23" ht="17.25">
      <c r="D23" s="2" t="s">
        <v>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Q23"/>
  <sheetViews>
    <sheetView workbookViewId="0" topLeftCell="A1">
      <selection activeCell="A1" sqref="A1"/>
    </sheetView>
  </sheetViews>
  <sheetFormatPr defaultColWidth="9.140625" defaultRowHeight="12.75"/>
  <sheetData>
    <row r="2" spans="2:12" ht="12.75">
      <c r="B2" t="s">
        <v>118</v>
      </c>
      <c r="E2" t="s">
        <v>119</v>
      </c>
      <c r="K2">
        <v>6</v>
      </c>
      <c r="L2" t="s">
        <v>123</v>
      </c>
    </row>
    <row r="3" spans="5:12" ht="12.75">
      <c r="E3" t="s">
        <v>120</v>
      </c>
      <c r="K3">
        <v>5E-05</v>
      </c>
      <c r="L3" t="s">
        <v>123</v>
      </c>
    </row>
    <row r="4" spans="5:12" ht="12.75">
      <c r="E4" t="s">
        <v>121</v>
      </c>
      <c r="K4">
        <v>28.84001480354658</v>
      </c>
      <c r="L4" t="s">
        <v>124</v>
      </c>
    </row>
    <row r="5" spans="5:12" ht="12.75">
      <c r="E5" t="s">
        <v>122</v>
      </c>
      <c r="K5">
        <v>28.84001480354658</v>
      </c>
      <c r="L5" t="s">
        <v>124</v>
      </c>
    </row>
    <row r="6" spans="5:12" ht="12.75">
      <c r="E6" t="s">
        <v>159</v>
      </c>
      <c r="K6">
        <v>0.0001296</v>
      </c>
      <c r="L6" t="s">
        <v>160</v>
      </c>
    </row>
    <row r="9" spans="3:17" ht="12.75">
      <c r="C9" t="s">
        <v>126</v>
      </c>
      <c r="D9" t="s">
        <v>127</v>
      </c>
      <c r="F9" t="s">
        <v>193</v>
      </c>
      <c r="H9" t="s">
        <v>179</v>
      </c>
      <c r="J9" t="s">
        <v>195</v>
      </c>
      <c r="L9" t="s">
        <v>180</v>
      </c>
      <c r="N9" t="s">
        <v>196</v>
      </c>
      <c r="P9" t="s">
        <v>181</v>
      </c>
      <c r="Q9" t="s">
        <v>134</v>
      </c>
    </row>
    <row r="12" spans="2:17" ht="12.75">
      <c r="B12" t="s">
        <v>125</v>
      </c>
      <c r="C12" t="s">
        <v>128</v>
      </c>
      <c r="D12" t="s">
        <v>129</v>
      </c>
      <c r="E12" t="s">
        <v>128</v>
      </c>
      <c r="F12" t="s">
        <v>129</v>
      </c>
      <c r="G12" t="s">
        <v>128</v>
      </c>
      <c r="H12" t="s">
        <v>129</v>
      </c>
      <c r="I12" t="s">
        <v>128</v>
      </c>
      <c r="J12" t="s">
        <v>129</v>
      </c>
      <c r="K12" t="s">
        <v>128</v>
      </c>
      <c r="L12" t="s">
        <v>129</v>
      </c>
      <c r="M12" t="s">
        <v>128</v>
      </c>
      <c r="N12" t="s">
        <v>129</v>
      </c>
      <c r="O12" t="s">
        <v>128</v>
      </c>
      <c r="P12" t="s">
        <v>129</v>
      </c>
      <c r="Q12" t="s">
        <v>165</v>
      </c>
    </row>
    <row r="13" spans="2:16" ht="12.75">
      <c r="B13">
        <v>1</v>
      </c>
      <c r="C13">
        <v>0</v>
      </c>
      <c r="D13">
        <v>26.2</v>
      </c>
      <c r="E13">
        <v>0</v>
      </c>
      <c r="F13">
        <v>15.444183385989062</v>
      </c>
      <c r="G13">
        <v>0</v>
      </c>
      <c r="H13">
        <v>15.114147462692651</v>
      </c>
      <c r="I13">
        <v>0</v>
      </c>
      <c r="J13">
        <v>15.070335191561037</v>
      </c>
      <c r="K13">
        <v>0</v>
      </c>
      <c r="L13">
        <v>15.06313363046674</v>
      </c>
      <c r="M13">
        <v>0</v>
      </c>
      <c r="N13">
        <v>15.06185301320313</v>
      </c>
      <c r="O13">
        <v>0</v>
      </c>
      <c r="P13">
        <v>15.06161764707101</v>
      </c>
    </row>
    <row r="14" spans="2:16" ht="12.75">
      <c r="B14">
        <v>2</v>
      </c>
      <c r="C14">
        <v>1000</v>
      </c>
      <c r="D14">
        <v>23.58</v>
      </c>
      <c r="E14">
        <v>1000</v>
      </c>
      <c r="F14">
        <v>13.912252102099352</v>
      </c>
      <c r="G14">
        <v>1000</v>
      </c>
      <c r="H14">
        <v>13.588657106232548</v>
      </c>
      <c r="I14">
        <v>1000</v>
      </c>
      <c r="J14">
        <v>13.545510432449532</v>
      </c>
      <c r="K14">
        <v>1000</v>
      </c>
      <c r="L14">
        <v>13.538411779778219</v>
      </c>
      <c r="M14">
        <v>1000</v>
      </c>
      <c r="N14">
        <v>13.537148994144628</v>
      </c>
      <c r="O14">
        <v>1000</v>
      </c>
      <c r="P14">
        <v>13.536916871741209</v>
      </c>
    </row>
    <row r="15" spans="2:16" ht="12.75">
      <c r="B15">
        <v>3</v>
      </c>
      <c r="C15">
        <v>2000</v>
      </c>
      <c r="D15">
        <v>20.96</v>
      </c>
      <c r="E15">
        <v>2000</v>
      </c>
      <c r="F15">
        <v>12.376095646630109</v>
      </c>
      <c r="G15">
        <v>2000</v>
      </c>
      <c r="H15">
        <v>12.074430528259825</v>
      </c>
      <c r="I15">
        <v>2000</v>
      </c>
      <c r="J15">
        <v>12.034167706470564</v>
      </c>
      <c r="K15">
        <v>2000</v>
      </c>
      <c r="L15">
        <v>12.027522923792187</v>
      </c>
      <c r="M15">
        <v>2000</v>
      </c>
      <c r="N15">
        <v>12.02633884052413</v>
      </c>
      <c r="O15">
        <v>2000</v>
      </c>
      <c r="P15">
        <v>12.026121028749426</v>
      </c>
    </row>
    <row r="16" spans="2:16" ht="12.75">
      <c r="B16">
        <v>4</v>
      </c>
      <c r="C16">
        <v>3000</v>
      </c>
      <c r="D16">
        <v>18.34</v>
      </c>
      <c r="E16">
        <v>3000</v>
      </c>
      <c r="F16">
        <v>10.852133414628314</v>
      </c>
      <c r="G16">
        <v>3000</v>
      </c>
      <c r="H16">
        <v>10.573863608594259</v>
      </c>
      <c r="I16">
        <v>3000</v>
      </c>
      <c r="J16">
        <v>10.536133829646747</v>
      </c>
      <c r="K16">
        <v>3000</v>
      </c>
      <c r="L16">
        <v>10.529867335705164</v>
      </c>
      <c r="M16">
        <v>3000</v>
      </c>
      <c r="N16">
        <v>10.528748733210042</v>
      </c>
      <c r="O16">
        <v>3000</v>
      </c>
      <c r="P16">
        <v>10.528542843829943</v>
      </c>
    </row>
    <row r="17" spans="2:16" ht="12.75">
      <c r="B17">
        <v>5</v>
      </c>
      <c r="C17">
        <v>4000</v>
      </c>
      <c r="D17">
        <v>15.72</v>
      </c>
      <c r="E17">
        <v>4000</v>
      </c>
      <c r="F17">
        <v>9.305916985473644</v>
      </c>
      <c r="G17">
        <v>4000</v>
      </c>
      <c r="H17">
        <v>9.059913681336493</v>
      </c>
      <c r="I17">
        <v>4000</v>
      </c>
      <c r="J17">
        <v>9.026690228129567</v>
      </c>
      <c r="K17">
        <v>4000</v>
      </c>
      <c r="L17">
        <v>9.021177539325913</v>
      </c>
      <c r="M17">
        <v>4000</v>
      </c>
      <c r="N17">
        <v>9.020190341282492</v>
      </c>
      <c r="O17">
        <v>4000</v>
      </c>
      <c r="P17">
        <v>9.020008345975803</v>
      </c>
    </row>
    <row r="18" spans="2:16" ht="12.75">
      <c r="B18">
        <v>6</v>
      </c>
      <c r="C18">
        <v>5000</v>
      </c>
      <c r="D18">
        <v>13.1</v>
      </c>
      <c r="E18">
        <v>5000</v>
      </c>
      <c r="F18">
        <v>7.769883427451088</v>
      </c>
      <c r="G18">
        <v>5000</v>
      </c>
      <c r="H18">
        <v>7.556445574351929</v>
      </c>
      <c r="I18">
        <v>5000</v>
      </c>
      <c r="J18">
        <v>7.527339311881834</v>
      </c>
      <c r="K18">
        <v>5000</v>
      </c>
      <c r="L18">
        <v>7.522435020801808</v>
      </c>
      <c r="M18">
        <v>5000</v>
      </c>
      <c r="N18">
        <v>7.521552306592426</v>
      </c>
      <c r="O18">
        <v>5000</v>
      </c>
      <c r="P18">
        <v>7.52138943430174</v>
      </c>
    </row>
    <row r="19" spans="2:16" ht="12.75">
      <c r="B19">
        <v>7</v>
      </c>
      <c r="C19">
        <v>6000</v>
      </c>
      <c r="D19">
        <v>10.48</v>
      </c>
      <c r="E19">
        <v>6000</v>
      </c>
      <c r="F19">
        <v>6.214334942013729</v>
      </c>
      <c r="G19">
        <v>6000</v>
      </c>
      <c r="H19">
        <v>6.040984365541111</v>
      </c>
      <c r="I19">
        <v>6000</v>
      </c>
      <c r="J19">
        <v>6.0174492393382195</v>
      </c>
      <c r="K19">
        <v>6000</v>
      </c>
      <c r="L19">
        <v>6.013540213661726</v>
      </c>
      <c r="M19">
        <v>6000</v>
      </c>
      <c r="N19">
        <v>6.012834581011132</v>
      </c>
      <c r="O19">
        <v>6000</v>
      </c>
      <c r="P19">
        <v>6.012703708032298</v>
      </c>
    </row>
    <row r="20" spans="2:16" ht="12.75">
      <c r="B20">
        <v>8</v>
      </c>
      <c r="C20">
        <v>7000</v>
      </c>
      <c r="D20">
        <v>7.86</v>
      </c>
      <c r="E20">
        <v>7000</v>
      </c>
      <c r="F20">
        <v>4.670624323899271</v>
      </c>
      <c r="G20">
        <v>7000</v>
      </c>
      <c r="H20">
        <v>4.536276170761595</v>
      </c>
      <c r="I20">
        <v>7000</v>
      </c>
      <c r="J20">
        <v>4.51778897780366</v>
      </c>
      <c r="K20">
        <v>7000</v>
      </c>
      <c r="L20">
        <v>4.514653341815082</v>
      </c>
      <c r="M20">
        <v>7000</v>
      </c>
      <c r="N20">
        <v>4.514082703198111</v>
      </c>
      <c r="O20">
        <v>7000</v>
      </c>
      <c r="P20">
        <v>4.513977021876639</v>
      </c>
    </row>
    <row r="21" spans="2:16" ht="12.75">
      <c r="B21">
        <v>9</v>
      </c>
      <c r="C21">
        <v>8000</v>
      </c>
      <c r="D21">
        <v>5.24</v>
      </c>
      <c r="E21">
        <v>8000</v>
      </c>
      <c r="F21">
        <v>3.109506923815912</v>
      </c>
      <c r="G21">
        <v>8000</v>
      </c>
      <c r="H21">
        <v>3.02023130986391</v>
      </c>
      <c r="I21">
        <v>8000</v>
      </c>
      <c r="J21">
        <v>3.0080431114713035</v>
      </c>
      <c r="K21">
        <v>8000</v>
      </c>
      <c r="L21">
        <v>3.0060249621420607</v>
      </c>
      <c r="M21">
        <v>8000</v>
      </c>
      <c r="N21">
        <v>3.0056587273878375</v>
      </c>
      <c r="O21">
        <v>8000</v>
      </c>
      <c r="P21">
        <v>3.0055902195495374</v>
      </c>
    </row>
    <row r="22" spans="2:16" ht="12.75">
      <c r="B22">
        <v>10</v>
      </c>
      <c r="C22">
        <v>9000</v>
      </c>
      <c r="D22">
        <v>2.62</v>
      </c>
      <c r="E22">
        <v>9000</v>
      </c>
      <c r="F22">
        <v>1.5603849309856774</v>
      </c>
      <c r="G22">
        <v>9000</v>
      </c>
      <c r="H22">
        <v>1.5139971774035978</v>
      </c>
      <c r="I22">
        <v>9000</v>
      </c>
      <c r="J22">
        <v>1.507492734235224</v>
      </c>
      <c r="K22">
        <v>9000</v>
      </c>
      <c r="L22">
        <v>1.5063594860349983</v>
      </c>
      <c r="M22">
        <v>9000</v>
      </c>
      <c r="N22">
        <v>1.506152308621537</v>
      </c>
      <c r="O22">
        <v>9000</v>
      </c>
      <c r="P22">
        <v>1.506114193635976</v>
      </c>
    </row>
    <row r="23" spans="2:16" ht="12.75">
      <c r="B23">
        <v>11</v>
      </c>
      <c r="C23">
        <v>10000</v>
      </c>
      <c r="D23">
        <v>0</v>
      </c>
      <c r="E23">
        <v>10000</v>
      </c>
      <c r="F23">
        <v>0</v>
      </c>
      <c r="G23">
        <v>10000</v>
      </c>
      <c r="H23">
        <v>0</v>
      </c>
      <c r="I23">
        <v>10000</v>
      </c>
      <c r="J23">
        <v>0</v>
      </c>
      <c r="K23">
        <v>10000</v>
      </c>
      <c r="L23">
        <v>0</v>
      </c>
      <c r="M23">
        <v>10000</v>
      </c>
      <c r="N23">
        <v>0</v>
      </c>
      <c r="O23">
        <v>10000</v>
      </c>
      <c r="P23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3:BD39"/>
  <sheetViews>
    <sheetView workbookViewId="0" topLeftCell="A1">
      <selection activeCell="A1" sqref="A1"/>
    </sheetView>
  </sheetViews>
  <sheetFormatPr defaultColWidth="9.140625" defaultRowHeight="12.75"/>
  <sheetData>
    <row r="3" spans="3:6" ht="12.75">
      <c r="C3" t="s">
        <v>5</v>
      </c>
      <c r="F3" t="s">
        <v>142</v>
      </c>
    </row>
    <row r="5" spans="7:41" ht="12.75">
      <c r="G5" t="s">
        <v>131</v>
      </c>
      <c r="H5" t="s">
        <v>144</v>
      </c>
      <c r="I5" t="s">
        <v>132</v>
      </c>
      <c r="J5" t="s">
        <v>143</v>
      </c>
      <c r="K5" t="s">
        <v>133</v>
      </c>
      <c r="L5" t="s">
        <v>131</v>
      </c>
      <c r="M5" t="s">
        <v>144</v>
      </c>
      <c r="N5" t="s">
        <v>135</v>
      </c>
      <c r="O5" t="s">
        <v>143</v>
      </c>
      <c r="P5" t="s">
        <v>133</v>
      </c>
      <c r="Q5" t="s">
        <v>131</v>
      </c>
      <c r="R5" t="s">
        <v>144</v>
      </c>
      <c r="S5" t="s">
        <v>135</v>
      </c>
      <c r="T5" t="s">
        <v>143</v>
      </c>
      <c r="U5" t="s">
        <v>133</v>
      </c>
      <c r="V5" t="s">
        <v>131</v>
      </c>
      <c r="W5" t="s">
        <v>144</v>
      </c>
      <c r="X5" t="s">
        <v>135</v>
      </c>
      <c r="Y5" t="s">
        <v>143</v>
      </c>
      <c r="Z5" t="s">
        <v>133</v>
      </c>
      <c r="AA5" t="s">
        <v>131</v>
      </c>
      <c r="AB5" t="s">
        <v>144</v>
      </c>
      <c r="AC5" t="s">
        <v>135</v>
      </c>
      <c r="AD5" t="s">
        <v>143</v>
      </c>
      <c r="AE5" t="s">
        <v>133</v>
      </c>
      <c r="AF5" t="s">
        <v>131</v>
      </c>
      <c r="AG5" t="s">
        <v>144</v>
      </c>
      <c r="AH5" t="s">
        <v>135</v>
      </c>
      <c r="AI5" t="s">
        <v>143</v>
      </c>
      <c r="AJ5" t="s">
        <v>133</v>
      </c>
      <c r="AK5" t="s">
        <v>131</v>
      </c>
      <c r="AL5" t="s">
        <v>144</v>
      </c>
      <c r="AM5" t="s">
        <v>135</v>
      </c>
      <c r="AN5" t="s">
        <v>143</v>
      </c>
      <c r="AO5" t="s">
        <v>133</v>
      </c>
    </row>
    <row r="6" spans="1:56" ht="12.75">
      <c r="A6">
        <v>30</v>
      </c>
      <c r="F6" t="s">
        <v>130</v>
      </c>
      <c r="G6" t="s">
        <v>127</v>
      </c>
      <c r="H6" t="s">
        <v>127</v>
      </c>
      <c r="I6" t="s">
        <v>127</v>
      </c>
      <c r="J6" t="s">
        <v>197</v>
      </c>
      <c r="K6" t="s">
        <v>197</v>
      </c>
      <c r="L6" t="s">
        <v>193</v>
      </c>
      <c r="M6" t="s">
        <v>193</v>
      </c>
      <c r="N6" t="s">
        <v>193</v>
      </c>
      <c r="O6" t="s">
        <v>193</v>
      </c>
      <c r="P6" t="s">
        <v>193</v>
      </c>
      <c r="Q6" t="s">
        <v>179</v>
      </c>
      <c r="R6" t="s">
        <v>179</v>
      </c>
      <c r="S6" t="s">
        <v>179</v>
      </c>
      <c r="T6" t="s">
        <v>179</v>
      </c>
      <c r="U6" t="s">
        <v>179</v>
      </c>
      <c r="V6" t="s">
        <v>195</v>
      </c>
      <c r="W6" t="s">
        <v>195</v>
      </c>
      <c r="X6" t="s">
        <v>195</v>
      </c>
      <c r="Y6" t="s">
        <v>195</v>
      </c>
      <c r="Z6" t="s">
        <v>195</v>
      </c>
      <c r="AA6" t="s">
        <v>180</v>
      </c>
      <c r="AB6" t="s">
        <v>180</v>
      </c>
      <c r="AC6" t="s">
        <v>180</v>
      </c>
      <c r="AD6" t="s">
        <v>180</v>
      </c>
      <c r="AE6" t="s">
        <v>180</v>
      </c>
      <c r="AF6" t="s">
        <v>196</v>
      </c>
      <c r="AG6" t="s">
        <v>196</v>
      </c>
      <c r="AH6" t="s">
        <v>196</v>
      </c>
      <c r="AI6" t="s">
        <v>196</v>
      </c>
      <c r="AJ6" t="s">
        <v>196</v>
      </c>
      <c r="AK6" t="s">
        <v>181</v>
      </c>
      <c r="AL6" t="s">
        <v>181</v>
      </c>
      <c r="AM6" t="s">
        <v>181</v>
      </c>
      <c r="AN6" t="s">
        <v>181</v>
      </c>
      <c r="AO6" t="s">
        <v>181</v>
      </c>
      <c r="AP6" t="s">
        <v>134</v>
      </c>
      <c r="AQ6" t="s">
        <v>166</v>
      </c>
      <c r="AR6" t="s">
        <v>167</v>
      </c>
      <c r="AS6" t="s">
        <v>168</v>
      </c>
      <c r="AT6" t="s">
        <v>169</v>
      </c>
      <c r="AU6" t="s">
        <v>170</v>
      </c>
      <c r="AV6" t="s">
        <v>171</v>
      </c>
      <c r="AW6" t="s">
        <v>172</v>
      </c>
      <c r="AX6" t="s">
        <v>173</v>
      </c>
      <c r="AY6" t="s">
        <v>178</v>
      </c>
      <c r="AZ6" t="s">
        <v>194</v>
      </c>
      <c r="BA6" t="s">
        <v>174</v>
      </c>
      <c r="BB6" t="s">
        <v>175</v>
      </c>
      <c r="BC6" t="s">
        <v>176</v>
      </c>
      <c r="BD6" t="s">
        <v>177</v>
      </c>
    </row>
    <row r="7" spans="6:56" ht="12.75">
      <c r="F7">
        <v>0</v>
      </c>
      <c r="G7">
        <v>26.2</v>
      </c>
      <c r="H7">
        <v>0.00262</v>
      </c>
      <c r="I7">
        <v>28.84001480354658</v>
      </c>
      <c r="J7">
        <v>26.567814544046218</v>
      </c>
      <c r="K7">
        <v>0.08079220715391386</v>
      </c>
      <c r="L7">
        <v>15.444183385989062</v>
      </c>
      <c r="M7">
        <v>0.0015265373120073118</v>
      </c>
      <c r="N7">
        <v>49.42632732777907</v>
      </c>
      <c r="O7">
        <v>29.341533861358876</v>
      </c>
      <c r="P7">
        <v>1.019406998191083</v>
      </c>
      <c r="Q7">
        <v>15.114147462692651</v>
      </c>
      <c r="R7">
        <v>0.0015200967697720832</v>
      </c>
      <c r="S7">
        <v>49.448029523055226</v>
      </c>
      <c r="T7">
        <v>29.32551376001284</v>
      </c>
      <c r="U7">
        <v>1.0022454316871106</v>
      </c>
      <c r="V7">
        <v>15.070335191561037</v>
      </c>
      <c r="W7">
        <v>0.0015194312066110457</v>
      </c>
      <c r="X7">
        <v>49.45246035673736</v>
      </c>
      <c r="Y7">
        <v>29.324931405592512</v>
      </c>
      <c r="Z7">
        <v>1.0003554037988742</v>
      </c>
      <c r="AA7">
        <v>15.06313363046674</v>
      </c>
      <c r="AB7">
        <v>0.0015193283034524452</v>
      </c>
      <c r="AC7">
        <v>49.453166382452515</v>
      </c>
      <c r="AD7">
        <v>29.324852028910765</v>
      </c>
      <c r="AE7">
        <v>1.0000622560836188</v>
      </c>
      <c r="AF7">
        <v>15.06185301320313</v>
      </c>
      <c r="AG7">
        <v>0.0015193104727342756</v>
      </c>
      <c r="AH7">
        <v>49.453288781110885</v>
      </c>
      <c r="AI7">
        <v>29.324838359165824</v>
      </c>
      <c r="AJ7">
        <v>1.0000114736793273</v>
      </c>
      <c r="AK7">
        <v>15.06161764707101</v>
      </c>
      <c r="AL7">
        <v>0.0015193072291715044</v>
      </c>
      <c r="AM7">
        <v>49.453311022111286</v>
      </c>
      <c r="AN7">
        <v>29.32483586668843</v>
      </c>
      <c r="AO7">
        <v>1.000002238662378</v>
      </c>
      <c r="AP7">
        <v>16.78457789428012</v>
      </c>
      <c r="AQ7">
        <v>4.678883347864177</v>
      </c>
      <c r="AR7">
        <v>1.7229602472091101</v>
      </c>
      <c r="AS7">
        <v>0.08684525040999183</v>
      </c>
      <c r="AT7">
        <v>0.03168873600084129</v>
      </c>
      <c r="AU7">
        <v>48.427094657675305</v>
      </c>
      <c r="AV7">
        <v>50.09257098690042</v>
      </c>
      <c r="AW7">
        <v>36.84218588188696</v>
      </c>
      <c r="AX7">
        <v>16.823107387011046</v>
      </c>
      <c r="AY7">
        <v>256</v>
      </c>
      <c r="AZ7">
        <v>100</v>
      </c>
      <c r="BA7">
        <v>100</v>
      </c>
      <c r="BB7">
        <v>100</v>
      </c>
      <c r="BC7">
        <v>100</v>
      </c>
      <c r="BD7">
        <v>100</v>
      </c>
    </row>
    <row r="8" spans="1:56" ht="12.75">
      <c r="A8" t="s">
        <v>161</v>
      </c>
      <c r="F8">
        <v>1000</v>
      </c>
      <c r="G8">
        <v>23.58</v>
      </c>
      <c r="H8">
        <v>0.00262</v>
      </c>
      <c r="I8">
        <v>28.84001480354658</v>
      </c>
      <c r="J8">
        <v>25.947666758873492</v>
      </c>
      <c r="K8">
        <v>0.25948391526815784</v>
      </c>
      <c r="L8">
        <v>13.912252102099352</v>
      </c>
      <c r="M8">
        <v>0.001531350654804319</v>
      </c>
      <c r="N8">
        <v>49.06232809212196</v>
      </c>
      <c r="O8">
        <v>29.20799604996246</v>
      </c>
      <c r="P8">
        <v>1.0384936233249225</v>
      </c>
      <c r="Q8">
        <v>13.588657106232548</v>
      </c>
      <c r="R8">
        <v>0.0015171650841457574</v>
      </c>
      <c r="S8">
        <v>49.05671691702191</v>
      </c>
      <c r="T8">
        <v>29.15362252377567</v>
      </c>
      <c r="U8">
        <v>1.004496796102242</v>
      </c>
      <c r="V8">
        <v>13.545510432449532</v>
      </c>
      <c r="W8">
        <v>0.0015153903396971646</v>
      </c>
      <c r="X8">
        <v>49.04884105758667</v>
      </c>
      <c r="Y8">
        <v>29.14336685880504</v>
      </c>
      <c r="Z8">
        <v>1.0007121308522173</v>
      </c>
      <c r="AA8">
        <v>13.538411779778219</v>
      </c>
      <c r="AB8">
        <v>0.0015151119474064796</v>
      </c>
      <c r="AC8">
        <v>49.04752072924644</v>
      </c>
      <c r="AD8">
        <v>29.141726119905325</v>
      </c>
      <c r="AE8">
        <v>1.0001242502067367</v>
      </c>
      <c r="AF8">
        <v>13.537148994144628</v>
      </c>
      <c r="AG8">
        <v>0.0015150636798780298</v>
      </c>
      <c r="AH8">
        <v>49.04729111783467</v>
      </c>
      <c r="AI8">
        <v>29.14144136921572</v>
      </c>
      <c r="AJ8">
        <v>1.0000224053373061</v>
      </c>
      <c r="AK8">
        <v>13.536916871741209</v>
      </c>
      <c r="AL8">
        <v>0.0015150549026032012</v>
      </c>
      <c r="AM8">
        <v>49.04724941681084</v>
      </c>
      <c r="AN8">
        <v>29.141389603699515</v>
      </c>
      <c r="AO8">
        <v>1.0000038849932518</v>
      </c>
      <c r="AP8">
        <v>15.262453014556773</v>
      </c>
      <c r="AQ8">
        <v>4.698920217815893</v>
      </c>
      <c r="AR8">
        <v>1.7255361428155642</v>
      </c>
      <c r="AS8">
        <v>0.08831970318511398</v>
      </c>
      <c r="AT8">
        <v>0.03236974560083038</v>
      </c>
      <c r="AU8">
        <v>49.84698692826104</v>
      </c>
      <c r="AV8">
        <v>48.94823552666283</v>
      </c>
      <c r="AW8">
        <v>34.359586670320965</v>
      </c>
      <c r="AX8">
        <v>12.784461335100994</v>
      </c>
      <c r="AY8">
        <v>128</v>
      </c>
      <c r="AZ8">
        <v>95</v>
      </c>
      <c r="BA8">
        <v>87.274539928696</v>
      </c>
      <c r="BB8">
        <v>87.27067969559215</v>
      </c>
      <c r="BC8">
        <v>94.87355859708174</v>
      </c>
      <c r="BD8">
        <v>99.00877065535931</v>
      </c>
    </row>
    <row r="9" spans="1:56" ht="12.75">
      <c r="A9" t="s">
        <v>162</v>
      </c>
      <c r="B9" t="s">
        <v>163</v>
      </c>
      <c r="C9" t="s">
        <v>164</v>
      </c>
      <c r="D9" t="s">
        <v>190</v>
      </c>
      <c r="F9">
        <v>2000</v>
      </c>
      <c r="G9">
        <v>20.96</v>
      </c>
      <c r="H9">
        <v>0.00262</v>
      </c>
      <c r="I9">
        <v>28.84001480354658</v>
      </c>
      <c r="J9">
        <v>25.670936303474495</v>
      </c>
      <c r="K9">
        <v>0.4414827814474099</v>
      </c>
      <c r="L9">
        <v>12.376095646630109</v>
      </c>
      <c r="M9">
        <v>0.0015300618381249302</v>
      </c>
      <c r="N9">
        <v>49.36364972438551</v>
      </c>
      <c r="O9">
        <v>29.075377065379175</v>
      </c>
      <c r="P9">
        <v>1.0563197882604334</v>
      </c>
      <c r="Q9">
        <v>12.074430528259825</v>
      </c>
      <c r="R9">
        <v>0.0015073990015315344</v>
      </c>
      <c r="S9">
        <v>49.27174357223589</v>
      </c>
      <c r="T9">
        <v>28.959234352650807</v>
      </c>
      <c r="U9">
        <v>1.006587363234325</v>
      </c>
      <c r="V9">
        <v>12.034167706470564</v>
      </c>
      <c r="W9">
        <v>0.0015046905260375166</v>
      </c>
      <c r="X9">
        <v>49.25519692663289</v>
      </c>
      <c r="Y9">
        <v>28.942883839083468</v>
      </c>
      <c r="Z9">
        <v>1.001044060230563</v>
      </c>
      <c r="AA9">
        <v>12.027522923792187</v>
      </c>
      <c r="AB9">
        <v>0.0015042744420724681</v>
      </c>
      <c r="AC9">
        <v>49.252835995945816</v>
      </c>
      <c r="AD9">
        <v>28.94044965486899</v>
      </c>
      <c r="AE9">
        <v>1.0001835447069278</v>
      </c>
      <c r="AF9">
        <v>12.02633884052413</v>
      </c>
      <c r="AG9">
        <v>0.0015042023497118873</v>
      </c>
      <c r="AH9">
        <v>49.252429836682474</v>
      </c>
      <c r="AI9">
        <v>28.940028659024087</v>
      </c>
      <c r="AJ9">
        <v>1.0000343402870258</v>
      </c>
      <c r="AK9">
        <v>12.026121028749426</v>
      </c>
      <c r="AL9">
        <v>0.001504189233056861</v>
      </c>
      <c r="AM9">
        <v>49.25235601713549</v>
      </c>
      <c r="AN9">
        <v>28.939952042186768</v>
      </c>
      <c r="AO9">
        <v>1.0000071929213972</v>
      </c>
      <c r="AP9">
        <v>13.755272796174047</v>
      </c>
      <c r="AQ9">
        <v>4.72056878630966</v>
      </c>
      <c r="AR9">
        <v>1.729151767424622</v>
      </c>
      <c r="AS9">
        <v>0.08755103519571433</v>
      </c>
      <c r="AT9">
        <v>0.03201722929431314</v>
      </c>
      <c r="AU9">
        <v>49.179128204125014</v>
      </c>
      <c r="AV9">
        <v>49.23396040569048</v>
      </c>
      <c r="AW9">
        <v>33.894513876267624</v>
      </c>
      <c r="AX9">
        <v>13.487897344128355</v>
      </c>
      <c r="AY9">
        <v>64</v>
      </c>
      <c r="AZ9">
        <v>80</v>
      </c>
      <c r="BA9">
        <v>61.216840329000746</v>
      </c>
      <c r="BB9">
        <v>61.20767358916467</v>
      </c>
      <c r="BC9">
        <v>76.9905583793462</v>
      </c>
      <c r="BD9">
        <v>93.83377124337343</v>
      </c>
    </row>
    <row r="10" spans="1:56" ht="12.75">
      <c r="A10">
        <v>0</v>
      </c>
      <c r="B10">
        <v>3</v>
      </c>
      <c r="C10">
        <v>5E-05</v>
      </c>
      <c r="D10">
        <v>1.0890250546766985E-07</v>
      </c>
      <c r="F10">
        <v>3000</v>
      </c>
      <c r="G10">
        <v>18.34</v>
      </c>
      <c r="H10">
        <v>0.00262</v>
      </c>
      <c r="I10">
        <v>28.84001480354658</v>
      </c>
      <c r="J10">
        <v>25.07653200678081</v>
      </c>
      <c r="K10">
        <v>0.577005142974169</v>
      </c>
      <c r="L10">
        <v>10.852133414628314</v>
      </c>
      <c r="M10">
        <v>0.0015350877823977144</v>
      </c>
      <c r="N10">
        <v>49.3428571046079</v>
      </c>
      <c r="O10">
        <v>29.074334639583626</v>
      </c>
      <c r="P10">
        <v>1.0728006822832967</v>
      </c>
      <c r="Q10">
        <v>10.573863608594259</v>
      </c>
      <c r="R10">
        <v>0.0015072570433944908</v>
      </c>
      <c r="S10">
        <v>49.268741010470755</v>
      </c>
      <c r="T10">
        <v>28.96005800250034</v>
      </c>
      <c r="U10">
        <v>1.008552630974513</v>
      </c>
      <c r="V10">
        <v>10.536133829646747</v>
      </c>
      <c r="W10">
        <v>0.0015037373702096487</v>
      </c>
      <c r="X10">
        <v>49.246338258721146</v>
      </c>
      <c r="Y10">
        <v>28.94003521586354</v>
      </c>
      <c r="Z10">
        <v>1.001358708740747</v>
      </c>
      <c r="AA10">
        <v>10.529867335705164</v>
      </c>
      <c r="AB10">
        <v>0.0015031713250250904</v>
      </c>
      <c r="AC10">
        <v>49.24215785009403</v>
      </c>
      <c r="AD10">
        <v>28.93657222250885</v>
      </c>
      <c r="AE10">
        <v>1.0002355490712074</v>
      </c>
      <c r="AF10">
        <v>10.528748733210042</v>
      </c>
      <c r="AG10">
        <v>0.0015030728827204732</v>
      </c>
      <c r="AH10">
        <v>49.241427447033644</v>
      </c>
      <c r="AI10">
        <v>28.93596836187054</v>
      </c>
      <c r="AJ10">
        <v>1.0000405166837285</v>
      </c>
      <c r="AK10">
        <v>10.528542843829943</v>
      </c>
      <c r="AL10">
        <v>0.0015030549745432102</v>
      </c>
      <c r="AM10">
        <v>49.241295155202685</v>
      </c>
      <c r="AN10">
        <v>28.93585869203722</v>
      </c>
      <c r="AO10">
        <v>1.000005006982265</v>
      </c>
      <c r="AP10">
        <v>12.257808635534506</v>
      </c>
      <c r="AQ10">
        <v>4.720667886944424</v>
      </c>
      <c r="AR10">
        <v>1.7292657917045626</v>
      </c>
      <c r="AS10">
        <v>0.08739484979795137</v>
      </c>
      <c r="AT10">
        <v>0.03198493228617609</v>
      </c>
      <c r="AU10">
        <v>49.17601729884055</v>
      </c>
      <c r="AV10">
        <v>49.250063237246316</v>
      </c>
      <c r="AW10">
        <v>34.086434947085735</v>
      </c>
      <c r="AX10">
        <v>13.739356756577914</v>
      </c>
      <c r="AY10">
        <v>32</v>
      </c>
      <c r="AZ10">
        <v>50</v>
      </c>
      <c r="BA10">
        <v>27.153256422602738</v>
      </c>
      <c r="BB10">
        <v>27.144483796103763</v>
      </c>
      <c r="BC10">
        <v>42.69172321805135</v>
      </c>
      <c r="BD10">
        <v>76.58778621299304</v>
      </c>
    </row>
    <row r="11" spans="1:56" ht="12.75">
      <c r="A11">
        <v>1</v>
      </c>
      <c r="B11">
        <v>3</v>
      </c>
      <c r="C11">
        <v>5E-05</v>
      </c>
      <c r="D11">
        <v>1.0890040141546083E-07</v>
      </c>
      <c r="F11">
        <v>4000</v>
      </c>
      <c r="G11">
        <v>15.72</v>
      </c>
      <c r="H11">
        <v>0.00262</v>
      </c>
      <c r="I11">
        <v>28.84001480354658</v>
      </c>
      <c r="J11">
        <v>24.53771363431702</v>
      </c>
      <c r="K11">
        <v>0.7252092801544422</v>
      </c>
      <c r="L11">
        <v>9.305916985473644</v>
      </c>
      <c r="M11">
        <v>0.0015411248619561805</v>
      </c>
      <c r="N11">
        <v>49.29567166008142</v>
      </c>
      <c r="O11">
        <v>29.0729956982293</v>
      </c>
      <c r="P11">
        <v>1.0874812189920133</v>
      </c>
      <c r="Q11">
        <v>9.059913681336493</v>
      </c>
      <c r="R11">
        <v>0.0015087088832906415</v>
      </c>
      <c r="S11">
        <v>49.24541481463081</v>
      </c>
      <c r="T11">
        <v>28.957862025580255</v>
      </c>
      <c r="U11">
        <v>1.0103241014682496</v>
      </c>
      <c r="V11">
        <v>9.026690228129567</v>
      </c>
      <c r="W11">
        <v>0.001504397125680808</v>
      </c>
      <c r="X11">
        <v>49.215494278859616</v>
      </c>
      <c r="Y11">
        <v>28.932605948599964</v>
      </c>
      <c r="Z11">
        <v>1.0016483095029782</v>
      </c>
      <c r="AA11">
        <v>9.021177539325913</v>
      </c>
      <c r="AB11">
        <v>0.001503716024102423</v>
      </c>
      <c r="AC11">
        <v>49.21050120238885</v>
      </c>
      <c r="AD11">
        <v>28.92853263039003</v>
      </c>
      <c r="AE11">
        <v>1.0002966255937438</v>
      </c>
      <c r="AF11">
        <v>9.020190341282492</v>
      </c>
      <c r="AG11">
        <v>0.0015035980799217202</v>
      </c>
      <c r="AH11">
        <v>49.209652803782</v>
      </c>
      <c r="AI11">
        <v>28.92783231079572</v>
      </c>
      <c r="AJ11">
        <v>1.0000616832327083</v>
      </c>
      <c r="AK11">
        <v>9.020008345975803</v>
      </c>
      <c r="AL11">
        <v>0.0015035765713713252</v>
      </c>
      <c r="AM11">
        <v>49.209497487912635</v>
      </c>
      <c r="AN11">
        <v>28.927704173578153</v>
      </c>
      <c r="AO11">
        <v>1.0000188783910904</v>
      </c>
      <c r="AP11">
        <v>10.749032799988456</v>
      </c>
      <c r="AQ11">
        <v>4.720616660058842</v>
      </c>
      <c r="AR11">
        <v>1.7290244540126525</v>
      </c>
      <c r="AS11">
        <v>0.08740094371365136</v>
      </c>
      <c r="AT11">
        <v>0.03201589675239606</v>
      </c>
      <c r="AU11">
        <v>49.21961975773025</v>
      </c>
      <c r="AV11">
        <v>49.21272373340909</v>
      </c>
      <c r="AW11">
        <v>34.089885036230996</v>
      </c>
      <c r="AX11">
        <v>13.6477285332452</v>
      </c>
      <c r="AY11">
        <v>16</v>
      </c>
      <c r="AZ11">
        <v>25</v>
      </c>
      <c r="BA11">
        <v>9.06019953693756</v>
      </c>
      <c r="BB11">
        <v>9.054159533518437</v>
      </c>
      <c r="BC11">
        <v>17.90005865316327</v>
      </c>
      <c r="BD11">
        <v>53.23352679681378</v>
      </c>
    </row>
    <row r="12" spans="1:56" ht="12.75">
      <c r="A12">
        <v>2</v>
      </c>
      <c r="B12">
        <v>3</v>
      </c>
      <c r="C12">
        <v>5E-05</v>
      </c>
      <c r="D12">
        <v>1.0889830075166276E-07</v>
      </c>
      <c r="F12">
        <v>5000</v>
      </c>
      <c r="G12">
        <v>13.1</v>
      </c>
      <c r="H12">
        <v>0.00262</v>
      </c>
      <c r="I12">
        <v>28.84001480354658</v>
      </c>
      <c r="J12">
        <v>23.729035010857334</v>
      </c>
      <c r="K12">
        <v>0.7821256728886498</v>
      </c>
      <c r="L12">
        <v>7.769883427451088</v>
      </c>
      <c r="M12">
        <v>0.0015457912712426984</v>
      </c>
      <c r="N12">
        <v>49.26998570976385</v>
      </c>
      <c r="O12">
        <v>29.071689554607776</v>
      </c>
      <c r="P12">
        <v>1.100307762580097</v>
      </c>
      <c r="Q12">
        <v>7.556445574351929</v>
      </c>
      <c r="R12">
        <v>0.0015094647830287485</v>
      </c>
      <c r="S12">
        <v>49.24442358973626</v>
      </c>
      <c r="T12">
        <v>28.95833434732922</v>
      </c>
      <c r="U12">
        <v>1.0118242876615997</v>
      </c>
      <c r="V12">
        <v>7.527339311881834</v>
      </c>
      <c r="W12">
        <v>0.0015046206107220854</v>
      </c>
      <c r="X12">
        <v>49.21504742723835</v>
      </c>
      <c r="Y12">
        <v>28.93264675682862</v>
      </c>
      <c r="Z12">
        <v>1.001861938574631</v>
      </c>
      <c r="AA12">
        <v>7.522435020801808</v>
      </c>
      <c r="AB12">
        <v>0.0015038187774750504</v>
      </c>
      <c r="AC12">
        <v>49.208731142514175</v>
      </c>
      <c r="AD12">
        <v>28.927707934902738</v>
      </c>
      <c r="AE12">
        <v>1.0003048108228003</v>
      </c>
      <c r="AF12">
        <v>7.521552306592426</v>
      </c>
      <c r="AG12">
        <v>0.0015036779944780326</v>
      </c>
      <c r="AH12">
        <v>49.207590515403105</v>
      </c>
      <c r="AI12">
        <v>28.926827673528386</v>
      </c>
      <c r="AJ12">
        <v>1.0000332666946419</v>
      </c>
      <c r="AK12">
        <v>7.52138943430174</v>
      </c>
      <c r="AL12">
        <v>0.001503652433254072</v>
      </c>
      <c r="AM12">
        <v>49.20738757322527</v>
      </c>
      <c r="AN12">
        <v>28.92666934947861</v>
      </c>
      <c r="AO12">
        <v>0.9999837281199098</v>
      </c>
      <c r="AP12">
        <v>9.250396337190574</v>
      </c>
      <c r="AQ12">
        <v>4.720609182544074</v>
      </c>
      <c r="AR12">
        <v>1.7290069028888355</v>
      </c>
      <c r="AS12">
        <v>0.08742016192489752</v>
      </c>
      <c r="AT12">
        <v>0.03202144745144263</v>
      </c>
      <c r="AU12">
        <v>49.21443198387274</v>
      </c>
      <c r="AV12">
        <v>49.206146716084824</v>
      </c>
      <c r="AW12">
        <v>34.06525235103403</v>
      </c>
      <c r="AX12">
        <v>13.61586695756042</v>
      </c>
      <c r="AY12">
        <v>8</v>
      </c>
      <c r="AZ12">
        <v>10</v>
      </c>
      <c r="BA12">
        <v>2.3247242238038295</v>
      </c>
      <c r="BB12">
        <v>2.3210945754958816</v>
      </c>
      <c r="BC12">
        <v>5.806633161190071</v>
      </c>
      <c r="BD12">
        <v>31.069420929424805</v>
      </c>
    </row>
    <row r="13" spans="1:56" ht="12.75">
      <c r="A13">
        <v>3</v>
      </c>
      <c r="B13">
        <v>3</v>
      </c>
      <c r="C13">
        <v>5E-05</v>
      </c>
      <c r="D13">
        <v>1.088962022350888E-07</v>
      </c>
      <c r="F13">
        <v>6000</v>
      </c>
      <c r="G13">
        <v>10.48</v>
      </c>
      <c r="H13">
        <v>0.00262</v>
      </c>
      <c r="I13">
        <v>28.84001480354658</v>
      </c>
      <c r="J13">
        <v>23.320187416905455</v>
      </c>
      <c r="K13">
        <v>0.84130991643938</v>
      </c>
      <c r="L13">
        <v>6.214334942013729</v>
      </c>
      <c r="M13">
        <v>0.0015496297222947896</v>
      </c>
      <c r="N13">
        <v>49.25368067119425</v>
      </c>
      <c r="O13">
        <v>29.070846449633287</v>
      </c>
      <c r="P13">
        <v>1.111086181759782</v>
      </c>
      <c r="Q13">
        <v>6.040984365541111</v>
      </c>
      <c r="R13">
        <v>0.00151008473847688</v>
      </c>
      <c r="S13">
        <v>49.24729090869635</v>
      </c>
      <c r="T13">
        <v>28.958863823217257</v>
      </c>
      <c r="U13">
        <v>1.013223724846501</v>
      </c>
      <c r="V13">
        <v>6.0174492393382195</v>
      </c>
      <c r="W13">
        <v>0.0015047751901288496</v>
      </c>
      <c r="X13">
        <v>49.21762288081747</v>
      </c>
      <c r="Y13">
        <v>28.93275344482795</v>
      </c>
      <c r="Z13">
        <v>1.0021767203221021</v>
      </c>
      <c r="AA13">
        <v>6.013540213661726</v>
      </c>
      <c r="AB13">
        <v>0.0015038908610497757</v>
      </c>
      <c r="AC13">
        <v>49.21082769968098</v>
      </c>
      <c r="AD13">
        <v>28.927610320800447</v>
      </c>
      <c r="AE13">
        <v>1.0004511468783033</v>
      </c>
      <c r="AF13">
        <v>6.012834581011132</v>
      </c>
      <c r="AG13">
        <v>0.0015037348229733837</v>
      </c>
      <c r="AH13">
        <v>49.209575628220136</v>
      </c>
      <c r="AI13">
        <v>28.92668120083937</v>
      </c>
      <c r="AJ13">
        <v>1.0001499473168483</v>
      </c>
      <c r="AK13">
        <v>6.012703708032298</v>
      </c>
      <c r="AL13">
        <v>0.001503706227436131</v>
      </c>
      <c r="AM13">
        <v>49.20934158579758</v>
      </c>
      <c r="AN13">
        <v>28.92650795493731</v>
      </c>
      <c r="AO13">
        <v>1.0000949625640627</v>
      </c>
      <c r="AP13">
        <v>7.741688702106874</v>
      </c>
      <c r="AQ13">
        <v>4.720531202153631</v>
      </c>
      <c r="AR13">
        <v>1.7289849940745756</v>
      </c>
      <c r="AS13">
        <v>0.08742414625814997</v>
      </c>
      <c r="AT13">
        <v>0.03202030364204551</v>
      </c>
      <c r="AU13">
        <v>49.20757099707143</v>
      </c>
      <c r="AV13">
        <v>49.20902954833674</v>
      </c>
      <c r="AW13">
        <v>34.0660297906802</v>
      </c>
      <c r="AX13">
        <v>13.62980283058351</v>
      </c>
      <c r="AY13">
        <v>4</v>
      </c>
      <c r="AZ13">
        <v>5</v>
      </c>
      <c r="BA13">
        <v>0.9419675774675818</v>
      </c>
      <c r="BB13">
        <v>0.9396982081133569</v>
      </c>
      <c r="BC13">
        <v>2.6542918571179914</v>
      </c>
      <c r="BD13">
        <v>19.51048969702253</v>
      </c>
    </row>
    <row r="14" spans="1:56" ht="12.75">
      <c r="A14">
        <v>4</v>
      </c>
      <c r="B14">
        <v>8</v>
      </c>
      <c r="C14">
        <v>5E-05</v>
      </c>
      <c r="D14">
        <v>4.494816353431026E-05</v>
      </c>
      <c r="F14">
        <v>7000</v>
      </c>
      <c r="G14">
        <v>7.86</v>
      </c>
      <c r="H14">
        <v>0.00262</v>
      </c>
      <c r="I14">
        <v>28.84001480354658</v>
      </c>
      <c r="J14">
        <v>22.932315227218744</v>
      </c>
      <c r="K14">
        <v>0.8920487695525295</v>
      </c>
      <c r="L14">
        <v>4.670624323899271</v>
      </c>
      <c r="M14">
        <v>0.001552414149492015</v>
      </c>
      <c r="N14">
        <v>49.24166841267427</v>
      </c>
      <c r="O14">
        <v>29.070889111278753</v>
      </c>
      <c r="P14">
        <v>1.1189193573744356</v>
      </c>
      <c r="Q14">
        <v>4.536276170761595</v>
      </c>
      <c r="R14">
        <v>0.0015103765330632063</v>
      </c>
      <c r="S14">
        <v>49.24902952774108</v>
      </c>
      <c r="T14">
        <v>28.95951360786909</v>
      </c>
      <c r="U14">
        <v>1.0138421096489547</v>
      </c>
      <c r="V14">
        <v>4.51778897780366</v>
      </c>
      <c r="W14">
        <v>0.0015047030561322872</v>
      </c>
      <c r="X14">
        <v>49.21832232543093</v>
      </c>
      <c r="Y14">
        <v>28.932888222896892</v>
      </c>
      <c r="Z14">
        <v>1.0019988486701445</v>
      </c>
      <c r="AA14">
        <v>4.514653341815082</v>
      </c>
      <c r="AB14">
        <v>0.001503757616198668</v>
      </c>
      <c r="AC14">
        <v>49.21122577246668</v>
      </c>
      <c r="AD14">
        <v>28.927606975117406</v>
      </c>
      <c r="AE14">
        <v>1.0001486833628646</v>
      </c>
      <c r="AF14">
        <v>4.514082703198111</v>
      </c>
      <c r="AG14">
        <v>0.001503587916923212</v>
      </c>
      <c r="AH14">
        <v>49.20981199641162</v>
      </c>
      <c r="AI14">
        <v>28.92659682097483</v>
      </c>
      <c r="AJ14">
        <v>0.9998251162202647</v>
      </c>
      <c r="AK14">
        <v>4.513977021876639</v>
      </c>
      <c r="AL14">
        <v>0.001503556734291423</v>
      </c>
      <c r="AM14">
        <v>49.20954735528492</v>
      </c>
      <c r="AN14">
        <v>28.926407957100558</v>
      </c>
      <c r="AO14">
        <v>0.9997659048353155</v>
      </c>
      <c r="AP14">
        <v>6.2430065304265945</v>
      </c>
      <c r="AQ14">
        <v>4.72064756414007</v>
      </c>
      <c r="AR14">
        <v>1.7290295085499552</v>
      </c>
      <c r="AS14">
        <v>0.08741563923351942</v>
      </c>
      <c r="AT14">
        <v>0.03201748354544075</v>
      </c>
      <c r="AU14">
        <v>49.20873895266967</v>
      </c>
      <c r="AV14">
        <v>49.209741153033086</v>
      </c>
      <c r="AW14">
        <v>34.06871492912327</v>
      </c>
      <c r="AX14">
        <v>13.63388473071211</v>
      </c>
      <c r="AY14">
        <v>2</v>
      </c>
      <c r="AZ14">
        <v>0</v>
      </c>
      <c r="BA14">
        <v>7.327471962526033E-15</v>
      </c>
      <c r="BB14">
        <v>3.9968028886505635E-15</v>
      </c>
      <c r="BC14">
        <v>1.021405182655144E-14</v>
      </c>
      <c r="BD14">
        <v>-3.552713678800501E-15</v>
      </c>
    </row>
    <row r="15" spans="1:50" ht="12.75">
      <c r="A15">
        <v>5</v>
      </c>
      <c r="B15">
        <v>8</v>
      </c>
      <c r="C15">
        <v>5E-05</v>
      </c>
      <c r="D15">
        <v>4.4940198781843274E-05</v>
      </c>
      <c r="F15">
        <v>8000</v>
      </c>
      <c r="G15">
        <v>5.24</v>
      </c>
      <c r="H15">
        <v>0.00262</v>
      </c>
      <c r="I15">
        <v>28.84001480354658</v>
      </c>
      <c r="J15">
        <v>22.609953504270685</v>
      </c>
      <c r="K15">
        <v>1.0529920743403849</v>
      </c>
      <c r="L15">
        <v>3.109506923815912</v>
      </c>
      <c r="M15">
        <v>0.0015551198722692696</v>
      </c>
      <c r="N15">
        <v>49.229663296944004</v>
      </c>
      <c r="O15">
        <v>29.07089373269021</v>
      </c>
      <c r="P15">
        <v>1.1264853302547781</v>
      </c>
      <c r="Q15">
        <v>3.02023130986391</v>
      </c>
      <c r="R15">
        <v>0.0015111395154685195</v>
      </c>
      <c r="S15">
        <v>49.24816030997432</v>
      </c>
      <c r="T15">
        <v>28.960033636629223</v>
      </c>
      <c r="U15">
        <v>1.0156857943284647</v>
      </c>
      <c r="V15">
        <v>3.0080431114713035</v>
      </c>
      <c r="W15">
        <v>0.0015051481261128376</v>
      </c>
      <c r="X15">
        <v>49.21657499637732</v>
      </c>
      <c r="Y15">
        <v>28.933024770194255</v>
      </c>
      <c r="Z15">
        <v>1.0031400023830994</v>
      </c>
      <c r="AA15">
        <v>3.0060249621420607</v>
      </c>
      <c r="AB15">
        <v>0.0015041469298591639</v>
      </c>
      <c r="AC15">
        <v>49.209356919892066</v>
      </c>
      <c r="AD15">
        <v>28.927701941473686</v>
      </c>
      <c r="AE15">
        <v>1.0011659821832384</v>
      </c>
      <c r="AF15">
        <v>3.0056587273878375</v>
      </c>
      <c r="AG15">
        <v>0.0015039651988649552</v>
      </c>
      <c r="AH15">
        <v>49.207844201047784</v>
      </c>
      <c r="AI15">
        <v>28.9266411681547</v>
      </c>
      <c r="AJ15">
        <v>1.0008199957037125</v>
      </c>
      <c r="AK15">
        <v>3.0055902195495374</v>
      </c>
      <c r="AL15">
        <v>0.001503931415626497</v>
      </c>
      <c r="AM15">
        <v>49.20754246911423</v>
      </c>
      <c r="AN15">
        <v>28.92643271210176</v>
      </c>
      <c r="AO15">
        <v>1.000756829613126</v>
      </c>
      <c r="AP15">
        <v>4.7345025556281355</v>
      </c>
      <c r="AQ15">
        <v>4.720329408496527</v>
      </c>
      <c r="AR15">
        <v>1.7289123360785978</v>
      </c>
      <c r="AS15">
        <v>0.08743453878404808</v>
      </c>
      <c r="AT15">
        <v>0.0320247093768851</v>
      </c>
      <c r="AU15">
        <v>49.207812228245075</v>
      </c>
      <c r="AV15">
        <v>49.20756424520246</v>
      </c>
      <c r="AW15">
        <v>34.068847456611174</v>
      </c>
      <c r="AX15">
        <v>13.628963726751765</v>
      </c>
    </row>
    <row r="16" spans="1:50" ht="12.75">
      <c r="A16">
        <v>6</v>
      </c>
      <c r="B16">
        <v>8</v>
      </c>
      <c r="C16">
        <v>5E-05</v>
      </c>
      <c r="D16">
        <v>4.4934897666088726E-05</v>
      </c>
      <c r="F16">
        <v>9000</v>
      </c>
      <c r="G16">
        <v>2.62</v>
      </c>
      <c r="H16">
        <v>0.00262</v>
      </c>
      <c r="I16">
        <v>28.84001480354658</v>
      </c>
      <c r="J16">
        <v>22.597993198189467</v>
      </c>
      <c r="K16">
        <v>1.1670430983118503</v>
      </c>
      <c r="L16">
        <v>1.5603849309856774</v>
      </c>
      <c r="M16">
        <v>0.0015547536466276911</v>
      </c>
      <c r="N16">
        <v>49.24495124530148</v>
      </c>
      <c r="O16">
        <v>29.073047769332998</v>
      </c>
      <c r="P16">
        <v>1.1245013906470387</v>
      </c>
      <c r="Q16">
        <v>1.5139971774035978</v>
      </c>
      <c r="R16">
        <v>0.0015101156732145605</v>
      </c>
      <c r="S16">
        <v>49.2580424540364</v>
      </c>
      <c r="T16">
        <v>28.961181854818037</v>
      </c>
      <c r="U16">
        <v>1.0126443476701028</v>
      </c>
      <c r="V16">
        <v>1.507492734235224</v>
      </c>
      <c r="W16">
        <v>0.0015040215595344003</v>
      </c>
      <c r="X16">
        <v>49.22275020122641</v>
      </c>
      <c r="Y16">
        <v>28.933186950470958</v>
      </c>
      <c r="Z16">
        <v>1.0001111607251398</v>
      </c>
      <c r="AA16">
        <v>1.5063594860349983</v>
      </c>
      <c r="AB16">
        <v>0.0015030124826940806</v>
      </c>
      <c r="AC16">
        <v>49.214510413802515</v>
      </c>
      <c r="AD16">
        <v>28.9275333284141</v>
      </c>
      <c r="AE16">
        <v>0.9981848821329502</v>
      </c>
      <c r="AF16">
        <v>1.506152308621537</v>
      </c>
      <c r="AG16">
        <v>0.0015028293649645566</v>
      </c>
      <c r="AH16">
        <v>49.21279447667086</v>
      </c>
      <c r="AI16">
        <v>28.926407919660136</v>
      </c>
      <c r="AJ16">
        <v>0.997848429132312</v>
      </c>
      <c r="AK16">
        <v>1.506114193635976</v>
      </c>
      <c r="AL16">
        <v>0.001502795110987518</v>
      </c>
      <c r="AM16">
        <v>49.212455935375544</v>
      </c>
      <c r="AN16">
        <v>28.92618724530628</v>
      </c>
      <c r="AO16">
        <v>0.9977864789989307</v>
      </c>
      <c r="AP16">
        <v>3.2353820733548417</v>
      </c>
      <c r="AQ16">
        <v>4.721298029511232</v>
      </c>
      <c r="AR16">
        <v>1.7292678797188654</v>
      </c>
      <c r="AS16">
        <v>0.08737846983076125</v>
      </c>
      <c r="AT16">
        <v>0.0320038510842984</v>
      </c>
      <c r="AU16">
        <v>49.211489322504875</v>
      </c>
      <c r="AV16">
        <v>49.21254849656213</v>
      </c>
      <c r="AW16">
        <v>34.06675897361479</v>
      </c>
      <c r="AX16">
        <v>13.637126590594027</v>
      </c>
    </row>
    <row r="17" spans="1:50" ht="12.75">
      <c r="A17">
        <v>7</v>
      </c>
      <c r="B17">
        <v>16</v>
      </c>
      <c r="C17">
        <v>5E-05</v>
      </c>
      <c r="D17">
        <v>0.00046616445262042056</v>
      </c>
      <c r="F17">
        <v>10000</v>
      </c>
      <c r="G17">
        <v>0</v>
      </c>
      <c r="H17">
        <v>0.00262</v>
      </c>
      <c r="I17">
        <v>28.84001480354658</v>
      </c>
      <c r="J17">
        <v>22.678958288870003</v>
      </c>
      <c r="K17">
        <v>1.0978401912054168</v>
      </c>
      <c r="L17">
        <v>0</v>
      </c>
      <c r="M17">
        <v>0.001560385107831224</v>
      </c>
      <c r="N17">
        <v>49.214558310070394</v>
      </c>
      <c r="O17">
        <v>29.07071233640454</v>
      </c>
      <c r="P17">
        <v>1.1411203483429053</v>
      </c>
      <c r="Q17">
        <v>0</v>
      </c>
      <c r="R17">
        <v>0.0015139971863862927</v>
      </c>
      <c r="S17">
        <v>49.243288241690394</v>
      </c>
      <c r="T17">
        <v>28.96072083390135</v>
      </c>
      <c r="U17">
        <v>1.0230229562283486</v>
      </c>
      <c r="V17">
        <v>0</v>
      </c>
      <c r="W17">
        <v>0.0015074927300601031</v>
      </c>
      <c r="X17">
        <v>49.20832587363741</v>
      </c>
      <c r="Y17">
        <v>28.93249614671017</v>
      </c>
      <c r="Z17">
        <v>1.0094150765764152</v>
      </c>
      <c r="AA17">
        <v>0</v>
      </c>
      <c r="AB17">
        <v>0.0015063594799786316</v>
      </c>
      <c r="AC17">
        <v>49.20024718422442</v>
      </c>
      <c r="AD17">
        <v>28.926787429759596</v>
      </c>
      <c r="AE17">
        <v>1.0071681976544147</v>
      </c>
      <c r="AF17">
        <v>0</v>
      </c>
      <c r="AG17">
        <v>0.0015061523022504397</v>
      </c>
      <c r="AH17">
        <v>49.19855127164096</v>
      </c>
      <c r="AI17">
        <v>28.92564801961542</v>
      </c>
      <c r="AJ17">
        <v>1.0067705514381136</v>
      </c>
      <c r="AK17">
        <v>0</v>
      </c>
      <c r="AL17">
        <v>0.0015061141872057158</v>
      </c>
      <c r="AM17">
        <v>49.1982136923876</v>
      </c>
      <c r="AN17">
        <v>28.925424520680107</v>
      </c>
      <c r="AO17">
        <v>1.0066988881114642</v>
      </c>
      <c r="AP17">
        <v>1.7282322494041535</v>
      </c>
      <c r="AQ17">
        <v>4.718497003911179</v>
      </c>
      <c r="AR17">
        <v>1.7282322494041535</v>
      </c>
      <c r="AS17">
        <v>0.0875296306618055</v>
      </c>
      <c r="AT17">
        <v>0.03206274393629338</v>
      </c>
      <c r="AU17">
        <v>49.189712567761845</v>
      </c>
      <c r="AV17">
        <v>49.20121733535799</v>
      </c>
      <c r="AW17">
        <v>34.079488126233834</v>
      </c>
      <c r="AX17">
        <v>13.61912720465849</v>
      </c>
    </row>
    <row r="18" spans="1:4" ht="12.75">
      <c r="A18">
        <v>8</v>
      </c>
      <c r="B18">
        <v>14</v>
      </c>
      <c r="C18">
        <v>5E-05</v>
      </c>
      <c r="D18">
        <v>0.00031816668735183256</v>
      </c>
    </row>
    <row r="19" spans="1:4" ht="12.75">
      <c r="A19">
        <v>9</v>
      </c>
      <c r="B19">
        <v>11</v>
      </c>
      <c r="C19">
        <v>5E-05</v>
      </c>
      <c r="D19">
        <v>0.00014659945094847599</v>
      </c>
    </row>
    <row r="20" spans="1:4" ht="12.75">
      <c r="A20">
        <v>10</v>
      </c>
      <c r="B20">
        <v>11</v>
      </c>
      <c r="C20">
        <v>5E-05</v>
      </c>
      <c r="D20">
        <v>0.0001465935836307714</v>
      </c>
    </row>
    <row r="21" spans="1:4" ht="12.75">
      <c r="A21">
        <v>11</v>
      </c>
      <c r="B21">
        <v>9</v>
      </c>
      <c r="C21">
        <v>5E-05</v>
      </c>
      <c r="D21">
        <v>7.094701590707313E-05</v>
      </c>
    </row>
    <row r="22" spans="1:4" ht="12.75">
      <c r="A22">
        <v>12</v>
      </c>
      <c r="B22">
        <v>9</v>
      </c>
      <c r="C22">
        <v>5E-05</v>
      </c>
      <c r="D22">
        <v>7.093490653713869E-05</v>
      </c>
    </row>
    <row r="23" spans="1:4" ht="12.75">
      <c r="A23">
        <v>13</v>
      </c>
      <c r="B23">
        <v>9</v>
      </c>
      <c r="C23">
        <v>5E-05</v>
      </c>
      <c r="D23">
        <v>7.092491505675892E-05</v>
      </c>
    </row>
    <row r="24" spans="1:4" ht="12.75">
      <c r="A24">
        <v>14</v>
      </c>
      <c r="B24">
        <v>7</v>
      </c>
      <c r="C24">
        <v>5E-05</v>
      </c>
      <c r="D24">
        <v>2.6014839398802902E-05</v>
      </c>
    </row>
    <row r="25" spans="1:4" ht="12.75">
      <c r="A25">
        <v>15</v>
      </c>
      <c r="B25">
        <v>7</v>
      </c>
      <c r="C25">
        <v>5E-05</v>
      </c>
      <c r="D25">
        <v>2.6010141131607526E-05</v>
      </c>
    </row>
    <row r="26" spans="1:4" ht="12.75">
      <c r="A26">
        <v>16</v>
      </c>
      <c r="B26">
        <v>7</v>
      </c>
      <c r="C26">
        <v>5E-05</v>
      </c>
      <c r="D26">
        <v>2.6004884916980466E-05</v>
      </c>
    </row>
    <row r="27" spans="1:4" ht="12.75">
      <c r="A27">
        <v>17</v>
      </c>
      <c r="B27">
        <v>4</v>
      </c>
      <c r="C27">
        <v>5E-05</v>
      </c>
      <c r="D27">
        <v>1.2466173525075749E-06</v>
      </c>
    </row>
    <row r="28" spans="1:4" ht="12.75">
      <c r="A28">
        <v>18</v>
      </c>
      <c r="B28">
        <v>4</v>
      </c>
      <c r="C28">
        <v>5E-05</v>
      </c>
      <c r="D28">
        <v>1.2465645324210215E-06</v>
      </c>
    </row>
    <row r="29" spans="1:4" ht="12.75">
      <c r="A29">
        <v>19</v>
      </c>
      <c r="B29">
        <v>4</v>
      </c>
      <c r="C29">
        <v>5E-05</v>
      </c>
      <c r="D29">
        <v>1.2463855083118299E-06</v>
      </c>
    </row>
    <row r="30" spans="1:4" ht="12.75">
      <c r="A30">
        <v>20</v>
      </c>
      <c r="B30">
        <v>4</v>
      </c>
      <c r="C30">
        <v>5E-05</v>
      </c>
      <c r="D30">
        <v>1.246250083524623E-06</v>
      </c>
    </row>
    <row r="31" spans="1:4" ht="12.75">
      <c r="A31">
        <v>21</v>
      </c>
      <c r="B31">
        <v>3.25</v>
      </c>
      <c r="C31">
        <v>5E-05</v>
      </c>
      <c r="D31">
        <v>2.2456963337424668E-07</v>
      </c>
    </row>
    <row r="32" spans="1:4" ht="12.75">
      <c r="A32">
        <v>22</v>
      </c>
      <c r="B32">
        <v>3.25</v>
      </c>
      <c r="C32">
        <v>5E-05</v>
      </c>
      <c r="D32">
        <v>2.2456404128521883E-07</v>
      </c>
    </row>
    <row r="33" spans="1:4" ht="12.75">
      <c r="A33">
        <v>23</v>
      </c>
      <c r="B33">
        <v>3.25</v>
      </c>
      <c r="C33">
        <v>5E-05</v>
      </c>
      <c r="D33">
        <v>2.2455506204731362E-07</v>
      </c>
    </row>
    <row r="34" spans="1:4" ht="12.75">
      <c r="A34">
        <v>24</v>
      </c>
      <c r="B34">
        <v>3.25</v>
      </c>
      <c r="C34">
        <v>5E-05</v>
      </c>
      <c r="D34">
        <v>2.2454722753013964E-07</v>
      </c>
    </row>
    <row r="35" spans="1:4" ht="12.75">
      <c r="A35">
        <v>25</v>
      </c>
      <c r="B35">
        <v>3</v>
      </c>
      <c r="C35">
        <v>5E-05</v>
      </c>
      <c r="D35">
        <v>1.0891288040485849E-07</v>
      </c>
    </row>
    <row r="36" spans="1:4" ht="12.75">
      <c r="A36">
        <v>26</v>
      </c>
      <c r="B36">
        <v>3</v>
      </c>
      <c r="C36">
        <v>5E-05</v>
      </c>
      <c r="D36">
        <v>1.0891094158529182E-07</v>
      </c>
    </row>
    <row r="37" spans="1:4" ht="12.75">
      <c r="A37">
        <v>27</v>
      </c>
      <c r="B37">
        <v>3</v>
      </c>
      <c r="C37">
        <v>5E-05</v>
      </c>
      <c r="D37">
        <v>1.0890876989580326E-07</v>
      </c>
    </row>
    <row r="38" spans="1:4" ht="12.75">
      <c r="A38">
        <v>28</v>
      </c>
      <c r="B38">
        <v>3</v>
      </c>
      <c r="C38">
        <v>5E-05</v>
      </c>
      <c r="D38">
        <v>1.0890667850018019E-07</v>
      </c>
    </row>
    <row r="39" spans="1:4" ht="12.75">
      <c r="A39">
        <v>29</v>
      </c>
      <c r="B39">
        <v>3</v>
      </c>
      <c r="C39">
        <v>5E-05</v>
      </c>
      <c r="D39">
        <v>1.0890456383417948E-07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2:R6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3.140625" style="2" customWidth="1"/>
    <col min="4" max="4" width="10.28125" style="2" customWidth="1"/>
    <col min="5" max="9" width="9.140625" style="2" customWidth="1"/>
    <col min="10" max="10" width="12.00390625" style="2" customWidth="1"/>
    <col min="11" max="11" width="10.28125" style="2" customWidth="1"/>
    <col min="12" max="15" width="9.140625" style="2" customWidth="1"/>
    <col min="16" max="16" width="11.7109375" style="2" customWidth="1"/>
    <col min="17" max="17" width="10.57421875" style="2" customWidth="1"/>
    <col min="18" max="16384" width="9.140625" style="2" customWidth="1"/>
  </cols>
  <sheetData>
    <row r="2" spans="1:15" ht="17.25">
      <c r="A2" s="2" t="s">
        <v>147</v>
      </c>
      <c r="I2" s="2" t="s">
        <v>146</v>
      </c>
      <c r="O2" s="2" t="s">
        <v>150</v>
      </c>
    </row>
    <row r="3" spans="1:15" ht="19.5">
      <c r="A3" s="2" t="s">
        <v>145</v>
      </c>
      <c r="I3" s="2" t="s">
        <v>148</v>
      </c>
      <c r="O3" s="2" t="s">
        <v>151</v>
      </c>
    </row>
    <row r="4" spans="9:15" ht="17.25">
      <c r="I4" s="2" t="s">
        <v>149</v>
      </c>
      <c r="O4" s="2" t="s">
        <v>152</v>
      </c>
    </row>
    <row r="5" spans="9:15" ht="17.25">
      <c r="I5" s="2" t="s">
        <v>154</v>
      </c>
      <c r="O5" s="2" t="s">
        <v>153</v>
      </c>
    </row>
    <row r="6" spans="9:15" ht="19.5">
      <c r="I6" s="2" t="s">
        <v>156</v>
      </c>
      <c r="O6" s="2" t="s">
        <v>155</v>
      </c>
    </row>
    <row r="7" ht="19.5">
      <c r="O7" s="2" t="s">
        <v>157</v>
      </c>
    </row>
    <row r="8" spans="2:15" ht="18">
      <c r="B8" s="5"/>
      <c r="O8" s="2" t="s">
        <v>158</v>
      </c>
    </row>
    <row r="9" spans="1:16" ht="17.25">
      <c r="A9" s="12"/>
      <c r="B9" s="7">
        <v>1</v>
      </c>
      <c r="C9" s="2" t="s">
        <v>137</v>
      </c>
      <c r="I9" s="7">
        <v>1</v>
      </c>
      <c r="J9" s="2" t="s">
        <v>137</v>
      </c>
      <c r="O9" s="7">
        <v>0.25</v>
      </c>
      <c r="P9" s="2" t="s">
        <v>137</v>
      </c>
    </row>
    <row r="10" spans="2:15" ht="18">
      <c r="B10" s="5"/>
      <c r="I10" s="5"/>
      <c r="O10" s="5"/>
    </row>
    <row r="11" spans="2:16" ht="17.25">
      <c r="B11" s="7">
        <v>10</v>
      </c>
      <c r="C11" s="2" t="s">
        <v>117</v>
      </c>
      <c r="I11" s="7">
        <v>10</v>
      </c>
      <c r="J11" s="2" t="s">
        <v>117</v>
      </c>
      <c r="O11" s="7">
        <v>10</v>
      </c>
      <c r="P11" s="2" t="s">
        <v>117</v>
      </c>
    </row>
    <row r="12" ht="18">
      <c r="B12" s="5"/>
    </row>
    <row r="13" spans="2:16" ht="19.5">
      <c r="B13" s="2" t="s">
        <v>90</v>
      </c>
      <c r="C13" s="2" t="s">
        <v>90</v>
      </c>
      <c r="I13" s="2" t="s">
        <v>90</v>
      </c>
      <c r="J13" s="2" t="s">
        <v>90</v>
      </c>
      <c r="O13" s="2" t="s">
        <v>90</v>
      </c>
      <c r="P13" s="2" t="s">
        <v>90</v>
      </c>
    </row>
    <row r="14" spans="2:18" ht="19.5">
      <c r="B14" s="2" t="s">
        <v>38</v>
      </c>
      <c r="C14" s="2" t="s">
        <v>198</v>
      </c>
      <c r="D14" s="2" t="s">
        <v>94</v>
      </c>
      <c r="I14" s="2" t="s">
        <v>38</v>
      </c>
      <c r="J14" s="2" t="s">
        <v>198</v>
      </c>
      <c r="K14" s="2" t="s">
        <v>94</v>
      </c>
      <c r="O14" s="2" t="s">
        <v>38</v>
      </c>
      <c r="P14" s="2" t="s">
        <v>198</v>
      </c>
      <c r="Q14" s="2" t="s">
        <v>94</v>
      </c>
      <c r="R14" s="14"/>
    </row>
    <row r="15" spans="2:17" ht="17.25">
      <c r="B15" s="2" t="s">
        <v>0</v>
      </c>
      <c r="C15" s="2" t="s">
        <v>199</v>
      </c>
      <c r="D15" s="2" t="s">
        <v>93</v>
      </c>
      <c r="E15" s="14"/>
      <c r="I15" s="2" t="s">
        <v>0</v>
      </c>
      <c r="J15" s="2" t="s">
        <v>199</v>
      </c>
      <c r="K15" s="2" t="s">
        <v>93</v>
      </c>
      <c r="O15" s="2" t="s">
        <v>0</v>
      </c>
      <c r="P15" s="2" t="s">
        <v>199</v>
      </c>
      <c r="Q15" s="2" t="s">
        <v>93</v>
      </c>
    </row>
    <row r="16" spans="2:17" ht="17.25">
      <c r="B16" s="7">
        <v>6</v>
      </c>
      <c r="C16" s="8">
        <v>5E-05</v>
      </c>
      <c r="D16" s="7">
        <v>4</v>
      </c>
      <c r="I16" s="7">
        <v>3</v>
      </c>
      <c r="J16" s="8">
        <v>5E-05</v>
      </c>
      <c r="K16" s="7">
        <v>4</v>
      </c>
      <c r="O16" s="7">
        <v>3</v>
      </c>
      <c r="P16" s="8">
        <v>0.00056</v>
      </c>
      <c r="Q16" s="7">
        <v>16</v>
      </c>
    </row>
    <row r="17" spans="2:17" ht="17.25">
      <c r="B17" s="7">
        <v>6</v>
      </c>
      <c r="C17" s="8">
        <v>5E-05</v>
      </c>
      <c r="D17" s="7">
        <v>3</v>
      </c>
      <c r="I17" s="7">
        <v>8</v>
      </c>
      <c r="J17" s="8">
        <v>5E-05</v>
      </c>
      <c r="K17" s="7">
        <v>3</v>
      </c>
      <c r="O17" s="7">
        <v>8</v>
      </c>
      <c r="P17" s="8">
        <v>0.00056</v>
      </c>
      <c r="Q17" s="7">
        <v>12</v>
      </c>
    </row>
    <row r="18" spans="2:17" ht="17.25">
      <c r="B18" s="7">
        <v>6</v>
      </c>
      <c r="C18" s="8">
        <v>5E-05</v>
      </c>
      <c r="D18" s="7">
        <v>1</v>
      </c>
      <c r="I18" s="7">
        <v>16</v>
      </c>
      <c r="J18" s="8">
        <v>5E-05</v>
      </c>
      <c r="K18" s="7">
        <v>1</v>
      </c>
      <c r="O18" s="7">
        <v>16</v>
      </c>
      <c r="P18" s="8">
        <v>0.00056</v>
      </c>
      <c r="Q18" s="7">
        <v>4</v>
      </c>
    </row>
    <row r="19" spans="2:17" ht="17.25">
      <c r="B19" s="7">
        <v>6</v>
      </c>
      <c r="C19" s="8">
        <v>5E-05</v>
      </c>
      <c r="D19" s="7">
        <v>1</v>
      </c>
      <c r="I19" s="7">
        <v>14</v>
      </c>
      <c r="J19" s="8">
        <v>5E-05</v>
      </c>
      <c r="K19" s="7">
        <v>1</v>
      </c>
      <c r="O19" s="7">
        <v>14</v>
      </c>
      <c r="P19" s="8">
        <v>0.00056</v>
      </c>
      <c r="Q19" s="7">
        <v>4</v>
      </c>
    </row>
    <row r="20" spans="2:17" ht="17.25">
      <c r="B20" s="7">
        <v>6</v>
      </c>
      <c r="C20" s="8">
        <v>5E-05</v>
      </c>
      <c r="D20" s="7">
        <v>2</v>
      </c>
      <c r="I20" s="7">
        <v>11</v>
      </c>
      <c r="J20" s="8">
        <v>5E-05</v>
      </c>
      <c r="K20" s="7">
        <v>2</v>
      </c>
      <c r="O20" s="7">
        <v>11</v>
      </c>
      <c r="P20" s="8">
        <v>0.00056</v>
      </c>
      <c r="Q20" s="7">
        <v>8</v>
      </c>
    </row>
    <row r="21" spans="2:17" ht="17.25">
      <c r="B21" s="7">
        <v>6</v>
      </c>
      <c r="C21" s="8">
        <v>5E-05</v>
      </c>
      <c r="D21" s="7">
        <v>3</v>
      </c>
      <c r="I21" s="7">
        <v>9</v>
      </c>
      <c r="J21" s="8">
        <v>5E-05</v>
      </c>
      <c r="K21" s="7">
        <v>3</v>
      </c>
      <c r="L21" s="14"/>
      <c r="O21" s="7">
        <v>9</v>
      </c>
      <c r="P21" s="8">
        <v>0.00056</v>
      </c>
      <c r="Q21" s="7">
        <v>12</v>
      </c>
    </row>
    <row r="22" spans="2:17" ht="17.25">
      <c r="B22" s="7">
        <v>6</v>
      </c>
      <c r="C22" s="8">
        <v>5E-05</v>
      </c>
      <c r="D22" s="7">
        <v>3</v>
      </c>
      <c r="I22" s="7">
        <v>7</v>
      </c>
      <c r="J22" s="8">
        <v>5E-05</v>
      </c>
      <c r="K22" s="7">
        <v>3</v>
      </c>
      <c r="O22" s="7">
        <v>7</v>
      </c>
      <c r="P22" s="8">
        <v>0.00056</v>
      </c>
      <c r="Q22" s="7">
        <v>12</v>
      </c>
    </row>
    <row r="23" spans="2:17" ht="17.25">
      <c r="B23" s="7">
        <v>6</v>
      </c>
      <c r="C23" s="8">
        <v>5E-05</v>
      </c>
      <c r="D23" s="7">
        <v>4</v>
      </c>
      <c r="I23" s="7">
        <v>4</v>
      </c>
      <c r="J23" s="8">
        <v>5E-05</v>
      </c>
      <c r="K23" s="7">
        <v>4</v>
      </c>
      <c r="O23" s="7">
        <v>4</v>
      </c>
      <c r="P23" s="8">
        <v>0.00056</v>
      </c>
      <c r="Q23" s="7">
        <v>16</v>
      </c>
    </row>
    <row r="24" spans="2:17" ht="17.25">
      <c r="B24" s="7">
        <v>6</v>
      </c>
      <c r="C24" s="8">
        <v>5E-05</v>
      </c>
      <c r="D24" s="7">
        <v>4</v>
      </c>
      <c r="I24" s="7">
        <v>3.25</v>
      </c>
      <c r="J24" s="8">
        <v>5E-05</v>
      </c>
      <c r="K24" s="7">
        <v>4</v>
      </c>
      <c r="O24" s="7">
        <v>3.25</v>
      </c>
      <c r="P24" s="8">
        <v>0.00056</v>
      </c>
      <c r="Q24" s="7">
        <v>16</v>
      </c>
    </row>
    <row r="25" spans="2:17" ht="17.25">
      <c r="B25" s="7">
        <v>6</v>
      </c>
      <c r="C25" s="8">
        <v>5E-05</v>
      </c>
      <c r="D25" s="7">
        <v>5</v>
      </c>
      <c r="I25" s="7">
        <v>3</v>
      </c>
      <c r="J25" s="8">
        <v>5E-05</v>
      </c>
      <c r="K25" s="7">
        <v>5</v>
      </c>
      <c r="O25" s="7">
        <v>3</v>
      </c>
      <c r="P25" s="8">
        <v>0.00056</v>
      </c>
      <c r="Q25" s="7">
        <v>20</v>
      </c>
    </row>
    <row r="27" spans="2:16" ht="17.25">
      <c r="B27" s="15" t="s">
        <v>107</v>
      </c>
      <c r="C27" s="7">
        <v>1</v>
      </c>
      <c r="I27" s="15" t="s">
        <v>107</v>
      </c>
      <c r="J27" s="7">
        <v>1</v>
      </c>
      <c r="O27" s="15" t="s">
        <v>107</v>
      </c>
      <c r="P27" s="7">
        <v>1</v>
      </c>
    </row>
    <row r="29" spans="1:16" ht="17.25">
      <c r="A29" s="2" t="s">
        <v>92</v>
      </c>
      <c r="B29" s="7">
        <v>8</v>
      </c>
      <c r="C29" s="2" t="s">
        <v>101</v>
      </c>
      <c r="I29" s="7">
        <v>8</v>
      </c>
      <c r="J29" s="2" t="s">
        <v>101</v>
      </c>
      <c r="O29" s="7">
        <v>8</v>
      </c>
      <c r="P29" s="2" t="s">
        <v>101</v>
      </c>
    </row>
    <row r="31" spans="3:16" ht="17.25">
      <c r="C31" s="2" t="s">
        <v>103</v>
      </c>
      <c r="J31" s="2" t="s">
        <v>103</v>
      </c>
      <c r="P31" s="2" t="s">
        <v>103</v>
      </c>
    </row>
    <row r="32" spans="2:18" ht="51.75">
      <c r="B32" s="14" t="s">
        <v>136</v>
      </c>
      <c r="C32" s="2" t="s">
        <v>76</v>
      </c>
      <c r="D32" s="14" t="s">
        <v>77</v>
      </c>
      <c r="E32" s="2" t="s">
        <v>78</v>
      </c>
      <c r="I32" s="14" t="s">
        <v>136</v>
      </c>
      <c r="J32" s="2" t="s">
        <v>76</v>
      </c>
      <c r="K32" s="14" t="s">
        <v>77</v>
      </c>
      <c r="L32" s="2" t="s">
        <v>78</v>
      </c>
      <c r="O32" s="14" t="s">
        <v>136</v>
      </c>
      <c r="P32" s="2" t="s">
        <v>76</v>
      </c>
      <c r="Q32" s="14" t="s">
        <v>77</v>
      </c>
      <c r="R32" s="2" t="s">
        <v>78</v>
      </c>
    </row>
    <row r="33" spans="2:18" ht="17.25">
      <c r="B33" s="7">
        <v>256</v>
      </c>
      <c r="C33" s="7">
        <v>100</v>
      </c>
      <c r="D33" s="7">
        <v>100</v>
      </c>
      <c r="E33" s="7">
        <v>100</v>
      </c>
      <c r="I33" s="7">
        <v>256</v>
      </c>
      <c r="J33" s="7">
        <v>100</v>
      </c>
      <c r="K33" s="7">
        <v>100</v>
      </c>
      <c r="L33" s="7">
        <v>100</v>
      </c>
      <c r="O33" s="7">
        <v>256</v>
      </c>
      <c r="P33" s="7">
        <v>100</v>
      </c>
      <c r="Q33" s="7">
        <v>100</v>
      </c>
      <c r="R33" s="7">
        <v>100</v>
      </c>
    </row>
    <row r="34" spans="2:18" ht="17.25">
      <c r="B34" s="7">
        <v>128</v>
      </c>
      <c r="C34" s="7">
        <v>95</v>
      </c>
      <c r="D34" s="7">
        <v>95</v>
      </c>
      <c r="E34" s="7">
        <v>95</v>
      </c>
      <c r="I34" s="7">
        <v>128</v>
      </c>
      <c r="J34" s="7">
        <v>95</v>
      </c>
      <c r="K34" s="7">
        <v>95</v>
      </c>
      <c r="L34" s="7">
        <v>95</v>
      </c>
      <c r="O34" s="7">
        <v>128</v>
      </c>
      <c r="P34" s="7">
        <v>95</v>
      </c>
      <c r="Q34" s="7">
        <v>95</v>
      </c>
      <c r="R34" s="7">
        <v>95</v>
      </c>
    </row>
    <row r="35" spans="2:18" ht="17.25">
      <c r="B35" s="7">
        <v>64</v>
      </c>
      <c r="C35" s="7">
        <v>80</v>
      </c>
      <c r="D35" s="7">
        <v>80</v>
      </c>
      <c r="E35" s="7">
        <v>80</v>
      </c>
      <c r="I35" s="7">
        <v>64</v>
      </c>
      <c r="J35" s="7">
        <v>80</v>
      </c>
      <c r="K35" s="7">
        <v>80</v>
      </c>
      <c r="L35" s="7">
        <v>80</v>
      </c>
      <c r="O35" s="7">
        <v>64</v>
      </c>
      <c r="P35" s="7">
        <v>80</v>
      </c>
      <c r="Q35" s="7">
        <v>80</v>
      </c>
      <c r="R35" s="7">
        <v>80</v>
      </c>
    </row>
    <row r="36" spans="2:18" ht="17.25">
      <c r="B36" s="7">
        <v>32</v>
      </c>
      <c r="C36" s="7">
        <v>50</v>
      </c>
      <c r="D36" s="7">
        <v>50</v>
      </c>
      <c r="E36" s="7">
        <v>50</v>
      </c>
      <c r="I36" s="7">
        <v>32</v>
      </c>
      <c r="J36" s="7">
        <v>50</v>
      </c>
      <c r="K36" s="7">
        <v>50</v>
      </c>
      <c r="L36" s="7">
        <v>50</v>
      </c>
      <c r="O36" s="7">
        <v>32</v>
      </c>
      <c r="P36" s="7">
        <v>50</v>
      </c>
      <c r="Q36" s="7">
        <v>50</v>
      </c>
      <c r="R36" s="7">
        <v>50</v>
      </c>
    </row>
    <row r="37" spans="2:18" ht="17.25">
      <c r="B37" s="7">
        <v>16</v>
      </c>
      <c r="C37" s="7">
        <v>25</v>
      </c>
      <c r="D37" s="7">
        <v>25</v>
      </c>
      <c r="E37" s="7">
        <v>25</v>
      </c>
      <c r="I37" s="7">
        <v>16</v>
      </c>
      <c r="J37" s="7">
        <v>25</v>
      </c>
      <c r="K37" s="7">
        <v>25</v>
      </c>
      <c r="L37" s="7">
        <v>25</v>
      </c>
      <c r="O37" s="7">
        <v>16</v>
      </c>
      <c r="P37" s="7">
        <v>25</v>
      </c>
      <c r="Q37" s="7">
        <v>25</v>
      </c>
      <c r="R37" s="7">
        <v>25</v>
      </c>
    </row>
    <row r="38" spans="2:18" ht="17.25">
      <c r="B38" s="7">
        <v>8</v>
      </c>
      <c r="C38" s="7">
        <v>10</v>
      </c>
      <c r="D38" s="7">
        <v>10</v>
      </c>
      <c r="E38" s="7">
        <v>10</v>
      </c>
      <c r="I38" s="7">
        <v>8</v>
      </c>
      <c r="J38" s="7">
        <v>10</v>
      </c>
      <c r="K38" s="7">
        <v>10</v>
      </c>
      <c r="L38" s="7">
        <v>10</v>
      </c>
      <c r="O38" s="7">
        <v>8</v>
      </c>
      <c r="P38" s="7">
        <v>10</v>
      </c>
      <c r="Q38" s="7">
        <v>10</v>
      </c>
      <c r="R38" s="7">
        <v>10</v>
      </c>
    </row>
    <row r="39" spans="2:18" ht="17.25">
      <c r="B39" s="7">
        <v>4</v>
      </c>
      <c r="C39" s="7">
        <v>5</v>
      </c>
      <c r="D39" s="7">
        <v>5</v>
      </c>
      <c r="E39" s="7">
        <v>5</v>
      </c>
      <c r="I39" s="7">
        <v>4</v>
      </c>
      <c r="J39" s="7">
        <v>5</v>
      </c>
      <c r="K39" s="7">
        <v>5</v>
      </c>
      <c r="L39" s="7">
        <v>5</v>
      </c>
      <c r="O39" s="7">
        <v>4</v>
      </c>
      <c r="P39" s="7">
        <v>5</v>
      </c>
      <c r="Q39" s="7">
        <v>5</v>
      </c>
      <c r="R39" s="7">
        <v>5</v>
      </c>
    </row>
    <row r="40" spans="2:18" ht="17.25">
      <c r="B40" s="7">
        <v>2</v>
      </c>
      <c r="C40" s="7">
        <v>0</v>
      </c>
      <c r="D40" s="7">
        <v>0</v>
      </c>
      <c r="E40" s="7">
        <v>0</v>
      </c>
      <c r="I40" s="7">
        <v>2</v>
      </c>
      <c r="J40" s="7">
        <v>0</v>
      </c>
      <c r="K40" s="7">
        <v>0</v>
      </c>
      <c r="L40" s="7">
        <v>0</v>
      </c>
      <c r="O40" s="7">
        <v>2</v>
      </c>
      <c r="P40" s="7">
        <v>0</v>
      </c>
      <c r="Q40" s="7">
        <v>0</v>
      </c>
      <c r="R40" s="7">
        <v>0</v>
      </c>
    </row>
    <row r="41" spans="1:2" ht="18">
      <c r="A41" s="5"/>
      <c r="B41" s="5"/>
    </row>
    <row r="42" spans="1:17" ht="17.25">
      <c r="A42" s="12"/>
      <c r="B42" s="2" t="s">
        <v>40</v>
      </c>
      <c r="C42" s="7">
        <v>0</v>
      </c>
      <c r="D42" s="2" t="s">
        <v>191</v>
      </c>
      <c r="I42" s="2" t="s">
        <v>40</v>
      </c>
      <c r="J42" s="7">
        <v>0</v>
      </c>
      <c r="K42" s="2" t="s">
        <v>191</v>
      </c>
      <c r="L42" s="15"/>
      <c r="O42" s="2" t="s">
        <v>40</v>
      </c>
      <c r="P42" s="7">
        <v>0</v>
      </c>
      <c r="Q42" s="2" t="s">
        <v>191</v>
      </c>
    </row>
    <row r="43" spans="2:17" ht="17.25">
      <c r="B43" s="2" t="s">
        <v>42</v>
      </c>
      <c r="C43" s="7">
        <v>10000</v>
      </c>
      <c r="D43" s="2" t="s">
        <v>34</v>
      </c>
      <c r="I43" s="2" t="s">
        <v>42</v>
      </c>
      <c r="J43" s="7">
        <v>10000</v>
      </c>
      <c r="K43" s="2" t="s">
        <v>34</v>
      </c>
      <c r="O43" s="2" t="s">
        <v>42</v>
      </c>
      <c r="P43" s="7">
        <v>10000</v>
      </c>
      <c r="Q43" s="2" t="s">
        <v>34</v>
      </c>
    </row>
    <row r="44" spans="1:17" ht="17.25">
      <c r="A44" s="12"/>
      <c r="B44" s="2" t="s">
        <v>25</v>
      </c>
      <c r="C44" s="7">
        <v>0.00262</v>
      </c>
      <c r="D44" s="2" t="s">
        <v>35</v>
      </c>
      <c r="I44" s="2" t="s">
        <v>25</v>
      </c>
      <c r="J44" s="7">
        <v>0.00262</v>
      </c>
      <c r="K44" s="2" t="s">
        <v>35</v>
      </c>
      <c r="O44" s="2" t="s">
        <v>25</v>
      </c>
      <c r="P44" s="7">
        <v>0.00262</v>
      </c>
      <c r="Q44" s="2" t="s">
        <v>35</v>
      </c>
    </row>
    <row r="45" spans="2:17" ht="17.25">
      <c r="B45" s="2" t="s">
        <v>43</v>
      </c>
      <c r="C45" s="7">
        <v>10</v>
      </c>
      <c r="D45" s="2" t="s">
        <v>66</v>
      </c>
      <c r="I45" s="2" t="s">
        <v>43</v>
      </c>
      <c r="J45" s="7">
        <v>10</v>
      </c>
      <c r="K45" s="2" t="s">
        <v>66</v>
      </c>
      <c r="O45" s="2" t="s">
        <v>43</v>
      </c>
      <c r="P45" s="7">
        <v>10</v>
      </c>
      <c r="Q45" s="2" t="s">
        <v>66</v>
      </c>
    </row>
    <row r="46" spans="2:17" ht="17.25">
      <c r="B46" s="2" t="s">
        <v>116</v>
      </c>
      <c r="C46" s="7">
        <v>200</v>
      </c>
      <c r="D46" s="2" t="s">
        <v>115</v>
      </c>
      <c r="I46" s="2" t="s">
        <v>116</v>
      </c>
      <c r="J46" s="7">
        <v>200</v>
      </c>
      <c r="K46" s="2" t="s">
        <v>115</v>
      </c>
      <c r="O46" s="2" t="s">
        <v>116</v>
      </c>
      <c r="P46" s="7">
        <v>400</v>
      </c>
      <c r="Q46" s="2" t="s">
        <v>115</v>
      </c>
    </row>
    <row r="47" spans="2:17" ht="17.25">
      <c r="B47" s="2" t="s">
        <v>44</v>
      </c>
      <c r="C47" s="7">
        <v>6</v>
      </c>
      <c r="D47" s="2" t="s">
        <v>2</v>
      </c>
      <c r="I47" s="2" t="s">
        <v>44</v>
      </c>
      <c r="J47" s="7">
        <v>6</v>
      </c>
      <c r="K47" s="2" t="s">
        <v>2</v>
      </c>
      <c r="O47" s="2" t="s">
        <v>44</v>
      </c>
      <c r="P47" s="7">
        <v>6</v>
      </c>
      <c r="Q47" s="2" t="s">
        <v>2</v>
      </c>
    </row>
    <row r="56" ht="18">
      <c r="I56" s="5"/>
    </row>
    <row r="61" spans="15:18" ht="17.25">
      <c r="O61" s="15"/>
      <c r="P61" s="15"/>
      <c r="Q61" s="15"/>
      <c r="R61" s="15"/>
    </row>
    <row r="63" ht="18">
      <c r="O63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2:D11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200</v>
      </c>
    </row>
    <row r="3" ht="12.75">
      <c r="A3" t="s">
        <v>203</v>
      </c>
    </row>
    <row r="4" spans="1:4" ht="12.75">
      <c r="A4" t="s">
        <v>204</v>
      </c>
      <c r="B4">
        <v>6</v>
      </c>
      <c r="C4" t="s">
        <v>205</v>
      </c>
      <c r="D4">
        <v>200</v>
      </c>
    </row>
    <row r="5" spans="1:2" ht="12.75">
      <c r="A5" t="s">
        <v>201</v>
      </c>
      <c r="B5" t="s">
        <v>202</v>
      </c>
    </row>
    <row r="6" spans="1:2" ht="12.75">
      <c r="A6">
        <v>1</v>
      </c>
      <c r="B6">
        <v>200</v>
      </c>
    </row>
    <row r="7" spans="1:2" ht="12.75">
      <c r="A7">
        <v>2</v>
      </c>
      <c r="B7">
        <v>200</v>
      </c>
    </row>
    <row r="8" spans="1:2" ht="12.75">
      <c r="A8">
        <v>3</v>
      </c>
      <c r="B8">
        <v>200</v>
      </c>
    </row>
    <row r="9" spans="1:2" ht="12.75">
      <c r="A9">
        <v>4</v>
      </c>
      <c r="B9">
        <v>200</v>
      </c>
    </row>
    <row r="10" spans="1:2" ht="12.75">
      <c r="A10">
        <v>5</v>
      </c>
      <c r="B10">
        <v>200</v>
      </c>
    </row>
    <row r="11" spans="1:2" ht="12.75">
      <c r="A11">
        <v>6</v>
      </c>
      <c r="B11"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gparker</cp:lastModifiedBy>
  <dcterms:created xsi:type="dcterms:W3CDTF">2001-10-18T04:55:52Z</dcterms:created>
  <dcterms:modified xsi:type="dcterms:W3CDTF">2004-11-22T23:52:54Z</dcterms:modified>
  <cp:category/>
  <cp:version/>
  <cp:contentType/>
  <cp:contentStatus/>
</cp:coreProperties>
</file>